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5200" windowHeight="12525" firstSheet="1" activeTab="1"/>
  </bookViews>
  <sheets>
    <sheet name="シード決め" sheetId="1" state="hidden" r:id="rId1"/>
    <sheet name="組みあわせ" sheetId="2" r:id="rId2"/>
    <sheet name="Sheet3" sheetId="3" r:id="rId3"/>
  </sheets>
  <definedNames>
    <definedName name="_xlnm._FilterDatabase" localSheetId="0" hidden="1">'シード決め'!$A$1:$M$39</definedName>
    <definedName name="_xlnm.Print_Area" localSheetId="1">'組みあわせ'!$N$1:$AJ$119</definedName>
  </definedNames>
  <calcPr fullCalcOnLoad="1"/>
</workbook>
</file>

<file path=xl/sharedStrings.xml><?xml version="1.0" encoding="utf-8"?>
<sst xmlns="http://schemas.openxmlformats.org/spreadsheetml/2006/main" count="449" uniqueCount="247">
  <si>
    <t>Ａグループ</t>
  </si>
  <si>
    <t>勝点</t>
  </si>
  <si>
    <t>勝</t>
  </si>
  <si>
    <t>分</t>
  </si>
  <si>
    <t>得点</t>
  </si>
  <si>
    <t>失点</t>
  </si>
  <si>
    <t>得失差</t>
  </si>
  <si>
    <t>順位</t>
  </si>
  <si>
    <t>Ｂグループ</t>
  </si>
  <si>
    <t>会場責任</t>
  </si>
  <si>
    <t>準備  第１試合のチーム</t>
  </si>
  <si>
    <t>片付  最終試合のチーム</t>
  </si>
  <si>
    <t>№</t>
  </si>
  <si>
    <t>時間</t>
  </si>
  <si>
    <t>主審・競技委員</t>
  </si>
  <si>
    <t>№</t>
  </si>
  <si>
    <t>vs.</t>
  </si>
  <si>
    <t>前期3位</t>
  </si>
  <si>
    <t>前期4位</t>
  </si>
  <si>
    <t>前期8位</t>
  </si>
  <si>
    <t>十六沼Ⅰ</t>
  </si>
  <si>
    <t>十六沼Ⅱ</t>
  </si>
  <si>
    <t>№</t>
  </si>
  <si>
    <t>主審・副審</t>
  </si>
  <si>
    <t>Aブロック1位</t>
  </si>
  <si>
    <t>Bブロック2位</t>
  </si>
  <si>
    <t>Bブロック1位</t>
  </si>
  <si>
    <t>Aブロック2位</t>
  </si>
  <si>
    <t>９：３０より、開始式があるので、
最終日に残ったチームは必ず出席のこと！</t>
  </si>
  <si>
    <t>午後1時30分より、表彰式があるので、
最終日に残ったチームは必ず出席のこと！</t>
  </si>
  <si>
    <t>パナソニック杯福島県県北地区中学生１・２年生サッカー大会 (U-15県北リーグ1stステージ）１部（11人制）</t>
  </si>
  <si>
    <t>前期2位</t>
  </si>
  <si>
    <t>前期6位</t>
  </si>
  <si>
    <t>前期7位</t>
  </si>
  <si>
    <t>十六沼Ⅱ</t>
  </si>
  <si>
    <t>十六沼Ⅱ</t>
  </si>
  <si>
    <t>前期5位</t>
  </si>
  <si>
    <t>前期9位</t>
  </si>
  <si>
    <t>前期10位</t>
  </si>
  <si>
    <t>前期11位</t>
  </si>
  <si>
    <t>前期12位</t>
  </si>
  <si>
    <t>前期13位</t>
  </si>
  <si>
    <t>前期14位</t>
  </si>
  <si>
    <t>前期15位</t>
  </si>
  <si>
    <t>前期16位</t>
  </si>
  <si>
    <t>前期17位</t>
  </si>
  <si>
    <t>①11月5日(土)</t>
  </si>
  <si>
    <t>①11月6日(日)</t>
  </si>
  <si>
    <t>②11月26日(土)</t>
  </si>
  <si>
    <t>⑥3月10日(土)</t>
  </si>
  <si>
    <t>⑦3月11日(日)</t>
  </si>
  <si>
    <t>⑦3月17日(土)</t>
  </si>
  <si>
    <t>予3月18日(日)</t>
  </si>
  <si>
    <t>優勝</t>
  </si>
  <si>
    <t>3位</t>
  </si>
  <si>
    <t>番号</t>
  </si>
  <si>
    <t>支部</t>
  </si>
  <si>
    <t>1部</t>
  </si>
  <si>
    <t>２部</t>
  </si>
  <si>
    <t>県</t>
  </si>
  <si>
    <t>参加</t>
  </si>
  <si>
    <t>回避１</t>
  </si>
  <si>
    <t>回避２</t>
  </si>
  <si>
    <t>シード</t>
  </si>
  <si>
    <t>会場</t>
  </si>
  <si>
    <t>チーム名</t>
  </si>
  <si>
    <t>〒</t>
  </si>
  <si>
    <t>住所１</t>
  </si>
  <si>
    <t>住所２</t>
  </si>
  <si>
    <t>代表者名</t>
  </si>
  <si>
    <t>伊達中学校</t>
  </si>
  <si>
    <t>伊達市　箱崎字沖１１０番地　</t>
  </si>
  <si>
    <t>サッカー部顧問</t>
  </si>
  <si>
    <t>松陽中学校</t>
  </si>
  <si>
    <t>伊達市　保原町　大柳向山１番地　</t>
  </si>
  <si>
    <t>醸芳中学校</t>
  </si>
  <si>
    <t>伊達郡　桑折町　上郡字柳下５番地　</t>
  </si>
  <si>
    <t>桃陵中学校</t>
  </si>
  <si>
    <t>伊達市　保原町　豊田１番地１号　</t>
  </si>
  <si>
    <t>梁川中学校</t>
  </si>
  <si>
    <t>伊達市　梁川町菖蒲沢１４１番地６　</t>
  </si>
  <si>
    <t>霊山Ｊｒ．ユースＦ．Ｃ</t>
  </si>
  <si>
    <t>伊達市　霊山町大字掛田字下川原３０番地　</t>
  </si>
  <si>
    <t>霊山中学校</t>
  </si>
  <si>
    <t>信夫中学校</t>
  </si>
  <si>
    <t>信夫中学校</t>
  </si>
  <si>
    <t>福島市　大森字南内町３１番地の１　</t>
  </si>
  <si>
    <t>岳陽中学校</t>
  </si>
  <si>
    <t>福島市　須川町１番地３３号　</t>
  </si>
  <si>
    <t>松陵中学校</t>
  </si>
  <si>
    <t>福島市　松川町上桜内３番地４号　</t>
  </si>
  <si>
    <t>信陵中学校</t>
  </si>
  <si>
    <t>福島市　笹谷字島原２番地　</t>
  </si>
  <si>
    <t>清水中学校</t>
  </si>
  <si>
    <t>福島市　南沢又字清水端２３番地　</t>
  </si>
  <si>
    <t>西信中学校</t>
  </si>
  <si>
    <t>福島市　上名倉字道上６</t>
  </si>
  <si>
    <t>川俣中学校</t>
  </si>
  <si>
    <t>伊達郡  川俣町　字宮ノ脇１４番地　</t>
  </si>
  <si>
    <t>Ｎ.Ｆ.Ｃビバチェ　ジュニアユース（旧庭坂ＦＣ）</t>
  </si>
  <si>
    <t>福島市　町庭坂字町下３－４</t>
  </si>
  <si>
    <t>吉野　哲也</t>
  </si>
  <si>
    <t>渡利フットボールクラブ</t>
  </si>
  <si>
    <t>福島市　渡利字平内町１０６番地　</t>
  </si>
  <si>
    <t>渡利中学校</t>
  </si>
  <si>
    <t>飯野中学校</t>
  </si>
  <si>
    <t>福島市　飯野町字西志保井１－１　</t>
  </si>
  <si>
    <t>福島大学附属中学校</t>
  </si>
  <si>
    <t>福島市　浜田町１２－２６　</t>
  </si>
  <si>
    <t>福島第一中学校</t>
  </si>
  <si>
    <t>福島市　南町４８０番地　</t>
  </si>
  <si>
    <t>福島第三中学校</t>
  </si>
  <si>
    <t>福島市　古川４４番地２号　</t>
  </si>
  <si>
    <t>福島第四中学校</t>
  </si>
  <si>
    <t>福島市　南平５番地８号　</t>
  </si>
  <si>
    <t>福島第二中学校</t>
  </si>
  <si>
    <t>福島市　桜木町５番地２０号　</t>
  </si>
  <si>
    <t>蓬莱中学校</t>
  </si>
  <si>
    <t>福島市　蓬莱町５丁目１４番地１号　</t>
  </si>
  <si>
    <t>北信中学校</t>
  </si>
  <si>
    <t>福島市　鎌田字御仮家２０番地　</t>
  </si>
  <si>
    <t>野田中学校</t>
  </si>
  <si>
    <t>福島市　笹木野町市街道２８番地の１　</t>
  </si>
  <si>
    <t>安達中学校</t>
  </si>
  <si>
    <t>二本松市　油井字田向１００　</t>
  </si>
  <si>
    <t>大玉中学校</t>
  </si>
  <si>
    <t>安達郡　大玉村　玉井字的場９３番　</t>
  </si>
  <si>
    <t>二本松第一中学校</t>
  </si>
  <si>
    <t>二本松市　郭内２丁目５６番地１号　</t>
  </si>
  <si>
    <t>二本松第三中学校</t>
  </si>
  <si>
    <t>二本松市　大作１６５番地　</t>
  </si>
  <si>
    <t>二本松第二中学校</t>
  </si>
  <si>
    <t>二本松市　沖３丁目３０１番地　</t>
  </si>
  <si>
    <t>白沢中学校</t>
  </si>
  <si>
    <t>本宮市　白岩字柳内８３５番地　</t>
  </si>
  <si>
    <t>本宮第一中学校</t>
  </si>
  <si>
    <t>本宮市　懸鉄１５番地　</t>
  </si>
  <si>
    <t>本宮第二中学校</t>
  </si>
  <si>
    <t>本宮市　荒井字団子森２８　</t>
  </si>
  <si>
    <t>ＦＣ　ヴェルジナーレ・ジュニアユース</t>
  </si>
  <si>
    <t>福島市　南中央3-7-2</t>
  </si>
  <si>
    <t>鶴島ガーデン503</t>
  </si>
  <si>
    <t>佐藤　和哉</t>
  </si>
  <si>
    <t>ＦＣレグノウァ</t>
  </si>
  <si>
    <t>福島市　野田町２丁目３－１８基愛ビル３０１　</t>
  </si>
  <si>
    <t>ＮＰＯ法人福島スポーツネット</t>
  </si>
  <si>
    <t>小川　明広</t>
  </si>
  <si>
    <t>ジェイム福島ＦＣ</t>
  </si>
  <si>
    <t>福島市　南矢野目字谷地65－1</t>
  </si>
  <si>
    <t>菊田正義</t>
  </si>
  <si>
    <t>福島ユナイテッド</t>
  </si>
  <si>
    <t>福島市　南町449</t>
  </si>
  <si>
    <t>菅原　秀介</t>
  </si>
  <si>
    <t>モンターニャフットボールクラブ</t>
  </si>
  <si>
    <t>福島市　瀬上町柳沼９２－１８０　</t>
  </si>
  <si>
    <t>黒津商店</t>
  </si>
  <si>
    <t>黒津　浩治</t>
  </si>
  <si>
    <t>FCゼウス</t>
  </si>
  <si>
    <t>福島市　御山字仲ノ町５－１</t>
  </si>
  <si>
    <t>佐藤　昭治</t>
  </si>
  <si>
    <t>福島東ロータリークラブ</t>
  </si>
  <si>
    <t>福島市　栄町5-1</t>
  </si>
  <si>
    <t>ホテル辰巳屋７Ｆ</t>
  </si>
  <si>
    <t>事務局</t>
  </si>
  <si>
    <t>福島民報社</t>
  </si>
  <si>
    <t>960-8068</t>
  </si>
  <si>
    <t>太田町１３－１７</t>
  </si>
  <si>
    <t>民報旗争奪県中学生新人サッカー大会 担当者　様</t>
  </si>
  <si>
    <t>福島市教育委員会保健体育課</t>
  </si>
  <si>
    <t>後援申請担当者様</t>
  </si>
  <si>
    <t xml:space="preserve">受領致しました。 </t>
  </si>
  <si>
    <t>齋藤浩一</t>
  </si>
  <si>
    <t>11月5日6日</t>
  </si>
  <si>
    <t>１１月６日（日）</t>
  </si>
  <si>
    <t>モンターニャ</t>
  </si>
  <si>
    <t>Ｎ.Ｆ.Ｃビバチェ</t>
  </si>
  <si>
    <t>ＦＣヴェルジナーレ</t>
  </si>
  <si>
    <t>&lt;&lt;第1回戦&gt;&gt;</t>
  </si>
  <si>
    <t>******************************</t>
  </si>
  <si>
    <t>&lt;&lt;第2回戦&gt;&gt;</t>
  </si>
  <si>
    <t>二本松第三中学校  &lt;- VS -&gt;  松陵中学校</t>
  </si>
  <si>
    <t>信陵中学校  &lt;- VS -&gt;  蓬莱中学校</t>
  </si>
  <si>
    <t>&lt;&lt;第3回戦&gt;&gt;</t>
  </si>
  <si>
    <t>福島第一中学校  &lt;- VS -&gt;  Ｎ.Ｆ.Ｃビバチェ</t>
  </si>
  <si>
    <t>&lt;&lt;第4回戦&gt;&gt;</t>
  </si>
  <si>
    <t>福島第一中学校  &lt;- VS -&gt;  二本松第三中学校</t>
  </si>
  <si>
    <t>蓬莱中学校  &lt;- VS -&gt;  大玉中学校</t>
  </si>
  <si>
    <t>&lt;&lt;第5回戦&gt;&gt;</t>
  </si>
  <si>
    <t>松陵中学校  &lt;- VS -&gt;  Ｎ.Ｆ.Ｃビバチェ</t>
  </si>
  <si>
    <t>モンターニャ  &lt;- VS -&gt;  大玉中学校</t>
  </si>
  <si>
    <t>&lt;&lt;第6回戦&gt;&gt;</t>
  </si>
  <si>
    <t>&lt;&lt;第7回戦&gt;&gt;</t>
  </si>
  <si>
    <t>福島第一中学校  &lt;- VS -&gt;  松陵中学校</t>
  </si>
  <si>
    <t>モンターニャ  &lt;- VS -&gt;  蓬莱中学校</t>
  </si>
  <si>
    <t>大玉中学校  &lt;- VS -&gt;  信陵中学校</t>
  </si>
  <si>
    <t>Ｎ.Ｆ.Ｃビバチェ  &lt;- VS -&gt;  二本松第三中学校</t>
  </si>
  <si>
    <t>福島第三中学校  &lt;- VS -&gt;  ジェイム福島ＦＣ</t>
  </si>
  <si>
    <t>二本松第一中学校  &lt;- VS -&gt;  ＦＣヴェルジナーレ</t>
  </si>
  <si>
    <t>福島第三中学校  &lt;- VS -&gt;  福島第二中学校</t>
  </si>
  <si>
    <t>ジェイム福島ＦＣ  &lt;- VS -&gt;  信夫中学校</t>
  </si>
  <si>
    <t>福島第二中学校  &lt;- VS -&gt;  信夫中学校</t>
  </si>
  <si>
    <t>福島第二中学校  &lt;- VS -&gt;  ジェイム福島ＦＣ</t>
  </si>
  <si>
    <t>信夫中学校  &lt;- VS -&gt;  福島第三中学校</t>
  </si>
  <si>
    <t>ＦＣヴェルジナーレ  &lt;- VS -&gt;  白沢中学校</t>
  </si>
  <si>
    <t>白沢中学校  &lt;- VS -&gt;  飯野 ＦＣ</t>
  </si>
  <si>
    <t>飯野 ＦＣ  &lt;- VS -&gt;  ＦＣヴェルジナーレ</t>
  </si>
  <si>
    <t>二本松第一中学校  &lt;- VS -&gt;  飯野 ＦＣ</t>
  </si>
  <si>
    <t>飯野 ＦＣ</t>
  </si>
  <si>
    <t>二本松第三中学校  &lt;- VS -&gt;  飯野 ＦＣ</t>
  </si>
  <si>
    <t>松陵中学校  &lt;- VS -&gt;  白沢中学校</t>
  </si>
  <si>
    <t>二本松第一中学校  &lt;- VS -&gt;  二本松第三中学校</t>
  </si>
  <si>
    <t>ＦＣヴェルジナーレ  &lt;- VS -&gt;  Ｎ.Ｆ.Ｃビバチェ</t>
  </si>
  <si>
    <t>福島第一中学校  &lt;- VS -&gt;  二本松第一中学校</t>
  </si>
  <si>
    <t>ＦＣヴェルジナーレ  &lt;- VS -&gt;  松陵中学校</t>
  </si>
  <si>
    <t>白沢中学校  &lt;- VS -&gt;  二本松第三中学校</t>
  </si>
  <si>
    <t>飯野 ＦＣ  &lt;- VS -&gt;  Ｎ.Ｆ.Ｃビバチェ</t>
  </si>
  <si>
    <t>福島第一中学校  &lt;- VS -&gt;  ＦＣヴェルジナーレ</t>
  </si>
  <si>
    <t>白沢中学校  &lt;- VS -&gt;  二本松第一中学校</t>
  </si>
  <si>
    <t>飯野 ＦＣ  &lt;- VS -&gt;  松陵中学校</t>
  </si>
  <si>
    <t>福島第一中学校  &lt;- VS -&gt;  白沢中学校</t>
  </si>
  <si>
    <t>Ｎ.Ｆ.Ｃビバチェ  &lt;- VS -&gt;  二本松第一中学校</t>
  </si>
  <si>
    <t>福島第一中学校  &lt;- VS -&gt;  飯野 ＦＣ</t>
  </si>
  <si>
    <t>Ｎ.Ｆ.Ｃビバチェ  &lt;- VS -&gt;  白沢中学校</t>
  </si>
  <si>
    <t>二本松第三中学校  &lt;- VS -&gt;  ＦＣヴェルジナーレ</t>
  </si>
  <si>
    <t>松陵中学校  &lt;- VS -&gt;  二本松第一中学校</t>
  </si>
  <si>
    <t>信陵中学校  &lt;- VS -&gt;  ジェイム福島ＦＣ</t>
  </si>
  <si>
    <t>蓬莱中学校  &lt;- VS -&gt;  福島第三中学校</t>
  </si>
  <si>
    <t>モンターニャ  &lt;- VS -&gt;  信陵中学校</t>
  </si>
  <si>
    <t>福島第二中学校  &lt;- VS -&gt;  信陵中学校</t>
  </si>
  <si>
    <t>信夫中学校  &lt;- VS -&gt;  大玉中学校</t>
  </si>
  <si>
    <t>モンターニャ  &lt;- VS -&gt;  福島第二中学校</t>
  </si>
  <si>
    <t>信夫中学校  &lt;- VS -&gt;  蓬莱中学校</t>
  </si>
  <si>
    <t>福島第三中学校  &lt;- VS -&gt;  信陵中学校</t>
  </si>
  <si>
    <t>ジェイム福島ＦＣ  &lt;- VS -&gt;  大玉中学校</t>
  </si>
  <si>
    <t>モンターニャ  &lt;- VS -&gt;  信夫中学校</t>
  </si>
  <si>
    <t>ジェイム福島ＦＣ  &lt;- VS -&gt;  蓬莱中学校</t>
  </si>
  <si>
    <t>モンターニャ  &lt;- VS -&gt;  福島第三中学校</t>
  </si>
  <si>
    <t>大玉中学校  &lt;- VS -&gt;  福島第二中学校</t>
  </si>
  <si>
    <t>モンターニャ  &lt;- VS -&gt;  ジェイム福島ＦＣ</t>
  </si>
  <si>
    <t>大玉中学校  &lt;- VS -&gt;  福島第三中学校</t>
  </si>
  <si>
    <t>信陵中学校  &lt;- VS -&gt;  信夫中学校</t>
  </si>
  <si>
    <t>蓬莱中学校  &lt;- VS -&gt;  福島第二中学校</t>
  </si>
  <si>
    <t>③12月10日(土)</t>
  </si>
  <si>
    <t>予１月１４日(土)</t>
  </si>
  <si>
    <t>⑤3月3日(土)</t>
  </si>
  <si>
    <t>⑤3月4日(日)</t>
  </si>
  <si>
    <t>決勝・3位決定戦3月20日(火)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</si>
</sst>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[$-409]h:mm\ AM/PM;@"/>
    <numFmt numFmtId="179" formatCode="m/d;@"/>
  </numFmts>
  <fonts count="52">
    <font>
      <sz val="11"/>
      <name val="ＭＳ Ｐゴシック"/>
      <family val="3"/>
    </font>
    <font>
      <sz val="18"/>
      <name val="HG丸ｺﾞｼｯｸM-PRO"/>
      <family val="3"/>
    </font>
    <font>
      <sz val="6"/>
      <name val="ＭＳ Ｐゴシック"/>
      <family val="3"/>
    </font>
    <font>
      <sz val="10"/>
      <name val="MS UI Gothic"/>
      <family val="3"/>
    </font>
    <font>
      <b/>
      <sz val="14"/>
      <name val="MS UI Gothic"/>
      <family val="3"/>
    </font>
    <font>
      <b/>
      <sz val="12"/>
      <name val="MS UI Gothic"/>
      <family val="3"/>
    </font>
    <font>
      <b/>
      <sz val="11"/>
      <name val="MS UI Gothic"/>
      <family val="3"/>
    </font>
    <font>
      <sz val="11"/>
      <name val="MS UI Gothic"/>
      <family val="3"/>
    </font>
    <font>
      <sz val="14"/>
      <name val="MS UI Gothic"/>
      <family val="3"/>
    </font>
    <font>
      <sz val="8"/>
      <name val="MS UI Gothic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double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 style="medium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 style="thin"/>
    </border>
    <border>
      <left style="thin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medium"/>
    </border>
    <border>
      <left style="double"/>
      <right style="hair"/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hair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double"/>
      <bottom style="double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1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177" fontId="8" fillId="0" borderId="16" xfId="0" applyNumberFormat="1" applyFont="1" applyFill="1" applyBorder="1" applyAlignment="1">
      <alignment horizontal="center" vertical="center" shrinkToFit="1"/>
    </xf>
    <xf numFmtId="177" fontId="8" fillId="0" borderId="18" xfId="0" applyNumberFormat="1" applyFont="1" applyFill="1" applyBorder="1" applyAlignment="1">
      <alignment horizontal="center" vertical="center" shrinkToFit="1"/>
    </xf>
    <xf numFmtId="0" fontId="8" fillId="0" borderId="19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177" fontId="8" fillId="0" borderId="22" xfId="0" applyNumberFormat="1" applyFont="1" applyFill="1" applyBorder="1" applyAlignment="1">
      <alignment horizontal="center" vertical="center" shrinkToFit="1"/>
    </xf>
    <xf numFmtId="177" fontId="8" fillId="0" borderId="24" xfId="0" applyNumberFormat="1" applyFont="1" applyFill="1" applyBorder="1" applyAlignment="1">
      <alignment horizontal="center" vertical="center" shrinkToFit="1"/>
    </xf>
    <xf numFmtId="0" fontId="8" fillId="0" borderId="25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shrinkToFit="1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177" fontId="8" fillId="0" borderId="27" xfId="0" applyNumberFormat="1" applyFont="1" applyFill="1" applyBorder="1" applyAlignment="1">
      <alignment horizontal="center" vertical="center" shrinkToFit="1"/>
    </xf>
    <xf numFmtId="0" fontId="8" fillId="0" borderId="29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/>
    </xf>
    <xf numFmtId="177" fontId="8" fillId="0" borderId="32" xfId="0" applyNumberFormat="1" applyFont="1" applyFill="1" applyBorder="1" applyAlignment="1">
      <alignment horizontal="center" vertical="center" shrinkToFit="1"/>
    </xf>
    <xf numFmtId="177" fontId="8" fillId="0" borderId="34" xfId="0" applyNumberFormat="1" applyFont="1" applyFill="1" applyBorder="1" applyAlignment="1">
      <alignment horizontal="center" vertical="center" shrinkToFit="1"/>
    </xf>
    <xf numFmtId="0" fontId="8" fillId="0" borderId="3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49" fontId="6" fillId="0" borderId="36" xfId="0" applyNumberFormat="1" applyFont="1" applyBorder="1" applyAlignment="1">
      <alignment vertical="center"/>
    </xf>
    <xf numFmtId="49" fontId="6" fillId="0" borderId="36" xfId="0" applyNumberFormat="1" applyFont="1" applyBorder="1" applyAlignment="1">
      <alignment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20" fontId="7" fillId="0" borderId="39" xfId="0" applyNumberFormat="1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20" fontId="7" fillId="0" borderId="23" xfId="0" applyNumberFormat="1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20" fontId="7" fillId="0" borderId="28" xfId="0" applyNumberFormat="1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20" fontId="7" fillId="0" borderId="33" xfId="0" applyNumberFormat="1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10" fillId="0" borderId="44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left" vertical="center" wrapText="1"/>
    </xf>
    <xf numFmtId="0" fontId="0" fillId="0" borderId="49" xfId="0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49" fontId="10" fillId="0" borderId="0" xfId="0" applyNumberFormat="1" applyFont="1" applyFill="1" applyAlignment="1">
      <alignment horizontal="left"/>
    </xf>
    <xf numFmtId="4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0" fillId="0" borderId="0" xfId="0" applyFill="1" applyAlignment="1">
      <alignment shrinkToFit="1"/>
    </xf>
    <xf numFmtId="41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6" fillId="0" borderId="36" xfId="0" applyNumberFormat="1" applyFont="1" applyBorder="1" applyAlignment="1">
      <alignment vertical="center"/>
    </xf>
    <xf numFmtId="41" fontId="7" fillId="0" borderId="42" xfId="0" applyNumberFormat="1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0" fontId="5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20" fontId="7" fillId="0" borderId="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41" fontId="7" fillId="0" borderId="53" xfId="0" applyNumberFormat="1" applyFont="1" applyFill="1" applyBorder="1" applyAlignment="1">
      <alignment horizontal="center" vertical="center" shrinkToFit="1"/>
    </xf>
    <xf numFmtId="0" fontId="0" fillId="0" borderId="54" xfId="60" applyBorder="1">
      <alignment/>
      <protection/>
    </xf>
    <xf numFmtId="0" fontId="0" fillId="0" borderId="22" xfId="60" applyBorder="1">
      <alignment/>
      <protection/>
    </xf>
    <xf numFmtId="0" fontId="0" fillId="32" borderId="22" xfId="61" applyFont="1" applyFill="1" applyBorder="1" applyAlignment="1">
      <alignment horizontal="center" wrapText="1"/>
      <protection/>
    </xf>
    <xf numFmtId="0" fontId="0" fillId="33" borderId="22" xfId="61" applyFont="1" applyFill="1" applyBorder="1" applyAlignment="1">
      <alignment horizontal="center" wrapText="1"/>
      <protection/>
    </xf>
    <xf numFmtId="0" fontId="0" fillId="0" borderId="22" xfId="61" applyFont="1" applyBorder="1" applyAlignment="1">
      <alignment horizontal="center" wrapText="1"/>
      <protection/>
    </xf>
    <xf numFmtId="0" fontId="0" fillId="34" borderId="22" xfId="61" applyFont="1" applyFill="1" applyBorder="1" applyAlignment="1">
      <alignment horizontal="center" wrapText="1"/>
      <protection/>
    </xf>
    <xf numFmtId="0" fontId="0" fillId="0" borderId="22" xfId="61" applyFont="1" applyBorder="1" applyAlignment="1">
      <alignment horizontal="center" shrinkToFit="1"/>
      <protection/>
    </xf>
    <xf numFmtId="0" fontId="0" fillId="35" borderId="22" xfId="61" applyFont="1" applyFill="1" applyBorder="1" applyAlignment="1">
      <alignment horizontal="center" shrinkToFit="1"/>
      <protection/>
    </xf>
    <xf numFmtId="0" fontId="0" fillId="0" borderId="55" xfId="60" applyBorder="1">
      <alignment/>
      <protection/>
    </xf>
    <xf numFmtId="0" fontId="0" fillId="32" borderId="22" xfId="61" applyFill="1" applyBorder="1">
      <alignment/>
      <protection/>
    </xf>
    <xf numFmtId="0" fontId="0" fillId="32" borderId="22" xfId="61" applyFont="1" applyFill="1" applyBorder="1">
      <alignment/>
      <protection/>
    </xf>
    <xf numFmtId="0" fontId="0" fillId="33" borderId="22" xfId="61" applyFill="1" applyBorder="1">
      <alignment/>
      <protection/>
    </xf>
    <xf numFmtId="0" fontId="0" fillId="0" borderId="22" xfId="61" applyBorder="1">
      <alignment/>
      <protection/>
    </xf>
    <xf numFmtId="0" fontId="0" fillId="34" borderId="22" xfId="61" applyFill="1" applyBorder="1">
      <alignment/>
      <protection/>
    </xf>
    <xf numFmtId="0" fontId="0" fillId="35" borderId="22" xfId="61" applyFill="1" applyBorder="1">
      <alignment/>
      <protection/>
    </xf>
    <xf numFmtId="0" fontId="0" fillId="0" borderId="22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2" xfId="61" applyBorder="1" applyAlignment="1">
      <alignment shrinkToFit="1"/>
      <protection/>
    </xf>
    <xf numFmtId="0" fontId="0" fillId="0" borderId="22" xfId="61" applyFont="1" applyBorder="1">
      <alignment/>
      <protection/>
    </xf>
    <xf numFmtId="0" fontId="0" fillId="0" borderId="22" xfId="61" applyFont="1" applyBorder="1" applyAlignment="1">
      <alignment shrinkToFit="1"/>
      <protection/>
    </xf>
    <xf numFmtId="0" fontId="0" fillId="35" borderId="22" xfId="61" applyFont="1" applyFill="1" applyBorder="1">
      <alignment/>
      <protection/>
    </xf>
    <xf numFmtId="0" fontId="0" fillId="0" borderId="22" xfId="61" applyFont="1" applyBorder="1" applyAlignment="1">
      <alignment shrinkToFit="1"/>
      <protection/>
    </xf>
    <xf numFmtId="179" fontId="0" fillId="0" borderId="22" xfId="61" applyNumberFormat="1" applyFont="1" applyBorder="1">
      <alignment/>
      <protection/>
    </xf>
    <xf numFmtId="0" fontId="0" fillId="0" borderId="22" xfId="60" applyFont="1" applyBorder="1">
      <alignment/>
      <protection/>
    </xf>
    <xf numFmtId="176" fontId="0" fillId="0" borderId="22" xfId="60" applyNumberFormat="1" applyBorder="1">
      <alignment/>
      <protection/>
    </xf>
    <xf numFmtId="56" fontId="0" fillId="0" borderId="22" xfId="61" applyNumberFormat="1" applyFont="1" applyBorder="1" applyAlignment="1">
      <alignment shrinkToFit="1"/>
      <protection/>
    </xf>
    <xf numFmtId="56" fontId="0" fillId="0" borderId="22" xfId="61" applyNumberFormat="1" applyFont="1" applyBorder="1" applyAlignment="1">
      <alignment shrinkToFit="1"/>
      <protection/>
    </xf>
    <xf numFmtId="179" fontId="0" fillId="0" borderId="22" xfId="61" applyNumberFormat="1" applyFont="1" applyBorder="1" applyAlignment="1">
      <alignment shrinkToFit="1"/>
      <protection/>
    </xf>
    <xf numFmtId="179" fontId="0" fillId="0" borderId="22" xfId="61" applyNumberFormat="1" applyBorder="1" applyAlignment="1">
      <alignment shrinkToFit="1"/>
      <protection/>
    </xf>
    <xf numFmtId="49" fontId="0" fillId="0" borderId="22" xfId="61" applyNumberFormat="1" applyFont="1" applyBorder="1">
      <alignment/>
      <protection/>
    </xf>
    <xf numFmtId="179" fontId="0" fillId="0" borderId="22" xfId="61" applyNumberFormat="1" applyFont="1" applyBorder="1" applyAlignment="1">
      <alignment shrinkToFit="1"/>
      <protection/>
    </xf>
    <xf numFmtId="0" fontId="0" fillId="0" borderId="0" xfId="60" applyBorder="1">
      <alignment/>
      <protection/>
    </xf>
    <xf numFmtId="0" fontId="0" fillId="32" borderId="0" xfId="61" applyFont="1" applyFill="1" applyBorder="1">
      <alignment/>
      <protection/>
    </xf>
    <xf numFmtId="0" fontId="0" fillId="33" borderId="0" xfId="61" applyFill="1" applyBorder="1">
      <alignment/>
      <protection/>
    </xf>
    <xf numFmtId="0" fontId="0" fillId="0" borderId="0" xfId="61" applyFont="1" applyBorder="1">
      <alignment/>
      <protection/>
    </xf>
    <xf numFmtId="0" fontId="0" fillId="34" borderId="0" xfId="61" applyFill="1" applyBorder="1">
      <alignment/>
      <protection/>
    </xf>
    <xf numFmtId="179" fontId="0" fillId="0" borderId="0" xfId="61" applyNumberFormat="1" applyBorder="1" applyAlignment="1">
      <alignment shrinkToFit="1"/>
      <protection/>
    </xf>
    <xf numFmtId="0" fontId="0" fillId="35" borderId="0" xfId="61" applyFont="1" applyFill="1" applyBorder="1">
      <alignment/>
      <protection/>
    </xf>
    <xf numFmtId="0" fontId="0" fillId="0" borderId="0" xfId="0" applyBorder="1" applyAlignment="1">
      <alignment vertical="center"/>
    </xf>
    <xf numFmtId="0" fontId="0" fillId="0" borderId="56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4" xfId="60" applyFill="1" applyBorder="1">
      <alignment/>
      <protection/>
    </xf>
    <xf numFmtId="0" fontId="0" fillId="0" borderId="0" xfId="60" applyFill="1" applyBorder="1">
      <alignment/>
      <protection/>
    </xf>
    <xf numFmtId="0" fontId="0" fillId="0" borderId="0" xfId="60" applyFill="1" applyBorder="1" applyAlignment="1">
      <alignment shrinkToFit="1"/>
      <protection/>
    </xf>
    <xf numFmtId="0" fontId="0" fillId="0" borderId="56" xfId="60" applyFont="1" applyBorder="1">
      <alignment/>
      <protection/>
    </xf>
    <xf numFmtId="0" fontId="0" fillId="0" borderId="0" xfId="60" applyFont="1" applyBorder="1">
      <alignment/>
      <protection/>
    </xf>
    <xf numFmtId="0" fontId="0" fillId="0" borderId="57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4" borderId="0" xfId="61" applyFill="1" applyBorder="1">
      <alignment/>
      <protection/>
    </xf>
    <xf numFmtId="0" fontId="15" fillId="0" borderId="56" xfId="0" applyFont="1" applyBorder="1" applyAlignment="1">
      <alignment vertical="center" shrinkToFit="1"/>
    </xf>
    <xf numFmtId="0" fontId="15" fillId="0" borderId="0" xfId="0" applyNumberFormat="1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22" xfId="0" applyFont="1" applyBorder="1" applyAlignment="1">
      <alignment vertical="center" shrinkToFit="1"/>
    </xf>
    <xf numFmtId="0" fontId="7" fillId="36" borderId="42" xfId="0" applyFont="1" applyFill="1" applyBorder="1" applyAlignment="1">
      <alignment horizontal="center" vertical="center" shrinkToFit="1"/>
    </xf>
    <xf numFmtId="0" fontId="7" fillId="36" borderId="45" xfId="0" applyFont="1" applyFill="1" applyBorder="1" applyAlignment="1">
      <alignment horizontal="center" vertical="center" shrinkToFit="1"/>
    </xf>
    <xf numFmtId="0" fontId="7" fillId="36" borderId="48" xfId="0" applyFont="1" applyFill="1" applyBorder="1" applyAlignment="1">
      <alignment horizontal="center" vertical="center" shrinkToFit="1"/>
    </xf>
    <xf numFmtId="0" fontId="7" fillId="36" borderId="53" xfId="0" applyFont="1" applyFill="1" applyBorder="1" applyAlignment="1">
      <alignment horizontal="center" vertical="center" shrinkToFit="1"/>
    </xf>
    <xf numFmtId="0" fontId="7" fillId="36" borderId="51" xfId="0" applyFont="1" applyFill="1" applyBorder="1" applyAlignment="1">
      <alignment horizontal="center" vertical="center" shrinkToFit="1"/>
    </xf>
    <xf numFmtId="0" fontId="7" fillId="36" borderId="47" xfId="0" applyFont="1" applyFill="1" applyBorder="1" applyAlignment="1">
      <alignment horizontal="center" vertical="center" shrinkToFit="1"/>
    </xf>
    <xf numFmtId="0" fontId="7" fillId="36" borderId="26" xfId="0" applyFont="1" applyFill="1" applyBorder="1" applyAlignment="1">
      <alignment horizontal="center" vertical="center" shrinkToFit="1"/>
    </xf>
    <xf numFmtId="20" fontId="7" fillId="0" borderId="0" xfId="0" applyNumberFormat="1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20" fontId="7" fillId="0" borderId="61" xfId="0" applyNumberFormat="1" applyFont="1" applyFill="1" applyBorder="1" applyAlignment="1">
      <alignment horizontal="center" vertical="center" shrinkToFit="1"/>
    </xf>
    <xf numFmtId="20" fontId="7" fillId="0" borderId="62" xfId="0" applyNumberFormat="1" applyFont="1" applyFill="1" applyBorder="1" applyAlignment="1">
      <alignment horizontal="center" vertical="center" shrinkToFit="1"/>
    </xf>
    <xf numFmtId="0" fontId="7" fillId="37" borderId="62" xfId="0" applyFont="1" applyFill="1" applyBorder="1" applyAlignment="1">
      <alignment horizontal="center" vertical="center" shrinkToFit="1"/>
    </xf>
    <xf numFmtId="0" fontId="7" fillId="37" borderId="63" xfId="0" applyFont="1" applyFill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20" fontId="7" fillId="0" borderId="64" xfId="0" applyNumberFormat="1" applyFont="1" applyBorder="1" applyAlignment="1">
      <alignment horizontal="center" vertical="center" shrinkToFit="1"/>
    </xf>
    <xf numFmtId="20" fontId="7" fillId="0" borderId="32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20" fontId="7" fillId="0" borderId="66" xfId="0" applyNumberFormat="1" applyFont="1" applyFill="1" applyBorder="1" applyAlignment="1">
      <alignment horizontal="center" vertical="center" shrinkToFit="1"/>
    </xf>
    <xf numFmtId="20" fontId="7" fillId="0" borderId="27" xfId="0" applyNumberFormat="1" applyFont="1" applyFill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20" fontId="7" fillId="0" borderId="0" xfId="0" applyNumberFormat="1" applyFont="1" applyFill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20" fontId="7" fillId="0" borderId="54" xfId="0" applyNumberFormat="1" applyFont="1" applyBorder="1" applyAlignment="1">
      <alignment horizontal="center" vertical="center" shrinkToFit="1"/>
    </xf>
    <xf numFmtId="20" fontId="7" fillId="0" borderId="22" xfId="0" applyNumberFormat="1" applyFont="1" applyBorder="1" applyAlignment="1">
      <alignment horizontal="center" vertical="center" shrinkToFit="1"/>
    </xf>
    <xf numFmtId="20" fontId="7" fillId="37" borderId="64" xfId="0" applyNumberFormat="1" applyFont="1" applyFill="1" applyBorder="1" applyAlignment="1">
      <alignment horizontal="center" vertical="center" shrinkToFit="1"/>
    </xf>
    <xf numFmtId="20" fontId="7" fillId="37" borderId="32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shrinkToFit="1"/>
    </xf>
    <xf numFmtId="0" fontId="13" fillId="0" borderId="71" xfId="0" applyFont="1" applyFill="1" applyBorder="1" applyAlignment="1">
      <alignment horizontal="center" vertical="center" shrinkToFit="1"/>
    </xf>
    <xf numFmtId="0" fontId="13" fillId="0" borderId="72" xfId="0" applyFont="1" applyFill="1" applyBorder="1" applyAlignment="1">
      <alignment horizontal="center" vertical="center" shrinkToFit="1"/>
    </xf>
    <xf numFmtId="0" fontId="13" fillId="0" borderId="73" xfId="0" applyFont="1" applyFill="1" applyBorder="1" applyAlignment="1">
      <alignment horizontal="center" vertical="center" shrinkToFit="1"/>
    </xf>
    <xf numFmtId="0" fontId="13" fillId="0" borderId="74" xfId="0" applyFont="1" applyFill="1" applyBorder="1" applyAlignment="1">
      <alignment horizontal="center" vertical="center" shrinkToFit="1"/>
    </xf>
    <xf numFmtId="0" fontId="13" fillId="0" borderId="75" xfId="0" applyFont="1" applyFill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41" fontId="10" fillId="0" borderId="47" xfId="0" applyNumberFormat="1" applyFont="1" applyFill="1" applyBorder="1" applyAlignment="1">
      <alignment horizontal="center" vertical="center" wrapText="1"/>
    </xf>
    <xf numFmtId="41" fontId="10" fillId="0" borderId="48" xfId="0" applyNumberFormat="1" applyFont="1" applyFill="1" applyBorder="1" applyAlignment="1">
      <alignment horizontal="center" vertical="center" wrapText="1"/>
    </xf>
    <xf numFmtId="41" fontId="10" fillId="0" borderId="15" xfId="0" applyNumberFormat="1" applyFont="1" applyFill="1" applyBorder="1" applyAlignment="1">
      <alignment horizontal="center" vertical="center" wrapText="1"/>
    </xf>
    <xf numFmtId="41" fontId="10" fillId="0" borderId="77" xfId="0" applyNumberFormat="1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vertical="center" shrinkToFit="1"/>
    </xf>
    <xf numFmtId="0" fontId="10" fillId="0" borderId="79" xfId="0" applyFont="1" applyFill="1" applyBorder="1" applyAlignment="1">
      <alignment vertical="center" shrinkToFit="1"/>
    </xf>
    <xf numFmtId="178" fontId="0" fillId="0" borderId="49" xfId="0" applyNumberFormat="1" applyFont="1" applyFill="1" applyBorder="1" applyAlignment="1">
      <alignment horizontal="center" vertical="center"/>
    </xf>
    <xf numFmtId="178" fontId="0" fillId="0" borderId="48" xfId="0" applyNumberFormat="1" applyFont="1" applyFill="1" applyBorder="1" applyAlignment="1">
      <alignment horizontal="center" vertical="center"/>
    </xf>
    <xf numFmtId="178" fontId="0" fillId="0" borderId="44" xfId="0" applyNumberFormat="1" applyFont="1" applyFill="1" applyBorder="1" applyAlignment="1">
      <alignment horizontal="center" vertical="center"/>
    </xf>
    <xf numFmtId="178" fontId="0" fillId="0" borderId="77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horizontal="center" vertical="center" wrapText="1"/>
    </xf>
    <xf numFmtId="20" fontId="7" fillId="37" borderId="66" xfId="0" applyNumberFormat="1" applyFont="1" applyFill="1" applyBorder="1" applyAlignment="1">
      <alignment horizontal="center" vertical="center" shrinkToFit="1"/>
    </xf>
    <xf numFmtId="20" fontId="7" fillId="37" borderId="27" xfId="0" applyNumberFormat="1" applyFont="1" applyFill="1" applyBorder="1" applyAlignment="1">
      <alignment horizontal="center" vertical="center" shrinkToFit="1"/>
    </xf>
    <xf numFmtId="49" fontId="6" fillId="0" borderId="36" xfId="0" applyNumberFormat="1" applyFont="1" applyBorder="1" applyAlignment="1">
      <alignment horizontal="center" vertical="center" shrinkToFit="1"/>
    </xf>
    <xf numFmtId="0" fontId="6" fillId="0" borderId="36" xfId="0" applyNumberFormat="1" applyFont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 shrinkToFit="1"/>
    </xf>
    <xf numFmtId="41" fontId="11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7" fillId="0" borderId="80" xfId="0" applyFont="1" applyFill="1" applyBorder="1" applyAlignment="1">
      <alignment horizontal="center" vertical="center" shrinkToFit="1"/>
    </xf>
    <xf numFmtId="0" fontId="7" fillId="0" borderId="81" xfId="0" applyFont="1" applyFill="1" applyBorder="1" applyAlignment="1">
      <alignment horizontal="center" vertical="center" shrinkToFit="1"/>
    </xf>
    <xf numFmtId="0" fontId="7" fillId="0" borderId="82" xfId="0" applyFont="1" applyFill="1" applyBorder="1" applyAlignment="1">
      <alignment horizontal="center" vertical="center" shrinkToFit="1"/>
    </xf>
    <xf numFmtId="0" fontId="8" fillId="0" borderId="2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44" xfId="0" applyFont="1" applyFill="1" applyBorder="1" applyAlignment="1">
      <alignment horizontal="left" vertical="center" shrinkToFit="1"/>
    </xf>
    <xf numFmtId="0" fontId="6" fillId="0" borderId="84" xfId="0" applyFont="1" applyFill="1" applyBorder="1" applyAlignment="1">
      <alignment horizontal="left" vertical="center" shrinkToFit="1"/>
    </xf>
    <xf numFmtId="176" fontId="8" fillId="0" borderId="85" xfId="0" applyNumberFormat="1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8" fillId="0" borderId="22" xfId="0" applyNumberFormat="1" applyFont="1" applyFill="1" applyBorder="1" applyAlignment="1">
      <alignment horizontal="center" vertical="center"/>
    </xf>
    <xf numFmtId="176" fontId="8" fillId="0" borderId="86" xfId="0" applyNumberFormat="1" applyFont="1" applyFill="1" applyBorder="1" applyAlignment="1">
      <alignment horizontal="center" vertical="center"/>
    </xf>
    <xf numFmtId="176" fontId="8" fillId="0" borderId="32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55" xfId="0" applyNumberFormat="1" applyFont="1" applyFill="1" applyBorder="1" applyAlignment="1">
      <alignment horizontal="center" vertical="center"/>
    </xf>
    <xf numFmtId="176" fontId="8" fillId="0" borderId="87" xfId="0" applyNumberFormat="1" applyFont="1" applyFill="1" applyBorder="1" applyAlignment="1">
      <alignment horizontal="center" vertical="center"/>
    </xf>
    <xf numFmtId="176" fontId="8" fillId="0" borderId="27" xfId="0" applyNumberFormat="1" applyFont="1" applyFill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89" xfId="0" applyNumberFormat="1" applyFont="1" applyFill="1" applyBorder="1" applyAlignment="1">
      <alignment horizontal="center" vertical="center"/>
    </xf>
    <xf numFmtId="176" fontId="8" fillId="0" borderId="90" xfId="0" applyNumberFormat="1" applyFont="1" applyFill="1" applyBorder="1" applyAlignment="1">
      <alignment horizontal="center" vertical="center"/>
    </xf>
    <xf numFmtId="176" fontId="8" fillId="0" borderId="89" xfId="0" applyNumberFormat="1" applyFont="1" applyFill="1" applyBorder="1" applyAlignment="1">
      <alignment horizontal="center" vertical="center"/>
    </xf>
    <xf numFmtId="176" fontId="8" fillId="0" borderId="91" xfId="0" applyNumberFormat="1" applyFont="1" applyFill="1" applyBorder="1" applyAlignment="1">
      <alignment horizontal="center" vertical="center"/>
    </xf>
    <xf numFmtId="176" fontId="8" fillId="0" borderId="55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 shrinkToFit="1"/>
    </xf>
    <xf numFmtId="0" fontId="6" fillId="0" borderId="92" xfId="0" applyFont="1" applyFill="1" applyBorder="1" applyAlignment="1">
      <alignment horizontal="left" vertical="center" shrinkToFit="1"/>
    </xf>
    <xf numFmtId="0" fontId="6" fillId="0" borderId="93" xfId="0" applyFont="1" applyFill="1" applyBorder="1" applyAlignment="1">
      <alignment horizontal="left" vertical="center" shrinkToFit="1"/>
    </xf>
    <xf numFmtId="0" fontId="6" fillId="0" borderId="94" xfId="0" applyFont="1" applyFill="1" applyBorder="1" applyAlignment="1">
      <alignment horizontal="left" vertical="center" shrinkToFit="1"/>
    </xf>
    <xf numFmtId="0" fontId="6" fillId="0" borderId="36" xfId="0" applyFont="1" applyFill="1" applyBorder="1" applyAlignment="1">
      <alignment horizontal="left" vertical="center" shrinkToFit="1"/>
    </xf>
    <xf numFmtId="0" fontId="6" fillId="0" borderId="95" xfId="0" applyFont="1" applyFill="1" applyBorder="1" applyAlignment="1">
      <alignment horizontal="left" vertical="center" shrinkToFit="1"/>
    </xf>
    <xf numFmtId="0" fontId="7" fillId="0" borderId="96" xfId="0" applyFont="1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left" vertical="center" shrinkToFit="1"/>
    </xf>
    <xf numFmtId="0" fontId="6" fillId="0" borderId="52" xfId="0" applyFont="1" applyFill="1" applyBorder="1" applyAlignment="1">
      <alignment horizontal="left" vertical="center" shrinkToFit="1"/>
    </xf>
    <xf numFmtId="0" fontId="6" fillId="0" borderId="97" xfId="0" applyFont="1" applyFill="1" applyBorder="1" applyAlignment="1">
      <alignment horizontal="left" vertical="center" shrinkToFit="1"/>
    </xf>
    <xf numFmtId="20" fontId="7" fillId="37" borderId="61" xfId="0" applyNumberFormat="1" applyFont="1" applyFill="1" applyBorder="1" applyAlignment="1">
      <alignment horizontal="center" vertical="center" shrinkToFit="1"/>
    </xf>
    <xf numFmtId="20" fontId="7" fillId="37" borderId="62" xfId="0" applyNumberFormat="1" applyFont="1" applyFill="1" applyBorder="1" applyAlignment="1">
      <alignment horizontal="center" vertical="center" shrinkToFit="1"/>
    </xf>
    <xf numFmtId="0" fontId="7" fillId="37" borderId="22" xfId="0" applyFont="1" applyFill="1" applyBorder="1" applyAlignment="1">
      <alignment horizontal="center" vertical="center" shrinkToFit="1"/>
    </xf>
    <xf numFmtId="0" fontId="7" fillId="37" borderId="67" xfId="0" applyFont="1" applyFill="1" applyBorder="1" applyAlignment="1">
      <alignment horizontal="center" vertical="center" shrinkToFit="1"/>
    </xf>
    <xf numFmtId="0" fontId="7" fillId="37" borderId="32" xfId="0" applyFont="1" applyFill="1" applyBorder="1" applyAlignment="1">
      <alignment horizontal="center" vertical="center" shrinkToFit="1"/>
    </xf>
    <xf numFmtId="0" fontId="7" fillId="37" borderId="65" xfId="0" applyFont="1" applyFill="1" applyBorder="1" applyAlignment="1">
      <alignment horizontal="center" vertical="center" shrinkToFit="1"/>
    </xf>
    <xf numFmtId="0" fontId="6" fillId="36" borderId="21" xfId="0" applyFont="1" applyFill="1" applyBorder="1" applyAlignment="1">
      <alignment horizontal="center" vertical="center" shrinkToFit="1"/>
    </xf>
    <xf numFmtId="0" fontId="6" fillId="36" borderId="26" xfId="0" applyFont="1" applyFill="1" applyBorder="1" applyAlignment="1">
      <alignment horizontal="left" vertical="center" shrinkToFit="1"/>
    </xf>
    <xf numFmtId="0" fontId="6" fillId="36" borderId="92" xfId="0" applyFont="1" applyFill="1" applyBorder="1" applyAlignment="1">
      <alignment horizontal="left" vertical="center" shrinkToFit="1"/>
    </xf>
    <xf numFmtId="0" fontId="6" fillId="36" borderId="93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142875</xdr:colOff>
      <xdr:row>12</xdr:row>
      <xdr:rowOff>190500</xdr:rowOff>
    </xdr:from>
    <xdr:to>
      <xdr:col>40</xdr:col>
      <xdr:colOff>190500</xdr:colOff>
      <xdr:row>20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62925" y="2819400"/>
          <a:ext cx="379095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１，会場準備は第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チームが、後片付けは最後の試合に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チームが行う。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２，第1試合の2チームの監督さんは、当日、十六沼体育館の事務室に挨拶し、コーナーフラッグ（コーナーポッド）と副審フラッグを借用してください。
３，最後の試合の2チームの監督さんは、終了後、十六沼体育館の事務室に挨拶し、コーナーフラッグ（コーナーポッド）と副審フラッグを返却してください。</a:t>
          </a:r>
        </a:p>
      </xdr:txBody>
    </xdr:sp>
    <xdr:clientData/>
  </xdr:twoCellAnchor>
  <xdr:twoCellAnchor>
    <xdr:from>
      <xdr:col>33</xdr:col>
      <xdr:colOff>123825</xdr:colOff>
      <xdr:row>1</xdr:row>
      <xdr:rowOff>66675</xdr:rowOff>
    </xdr:from>
    <xdr:to>
      <xdr:col>40</xdr:col>
      <xdr:colOff>161925</xdr:colOff>
      <xdr:row>12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143875" y="285750"/>
          <a:ext cx="3781425" cy="2409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審判・運営責任者は次の通り。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（１）　各チームが帯同審判員を2名ずつ出して行なう。
　　　割り当ては
　　　第１試合と第２試合、第３試合と第４試合が相互に
　　　主審・副審・第４の審判を分担。
（２）　帯同審判員２名のうち１名は、
　　　審判員資格を取得予定の生徒でもよい。
（３）　運営責任は、審判担当の2チームが行う。
　　①試合運営に責任を持つ
　　　（試合実施の可否も判断する）
　　②試合終了後、審判報告書を事務局に提出する。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47"/>
  <sheetViews>
    <sheetView zoomScalePageLayoutView="0" workbookViewId="0" topLeftCell="A1">
      <selection activeCell="H5" sqref="H5"/>
    </sheetView>
  </sheetViews>
  <sheetFormatPr defaultColWidth="5.00390625" defaultRowHeight="16.5" customHeight="1"/>
  <cols>
    <col min="1" max="5" width="5.00390625" style="0" customWidth="1"/>
    <col min="6" max="7" width="5.75390625" style="0" customWidth="1"/>
    <col min="8" max="9" width="12.625" style="154" customWidth="1"/>
    <col min="10" max="12" width="5.75390625" style="0" customWidth="1"/>
    <col min="13" max="13" width="32.125" style="0" customWidth="1"/>
    <col min="14" max="14" width="10.25390625" style="0" customWidth="1"/>
    <col min="15" max="15" width="24.25390625" style="0" customWidth="1"/>
    <col min="16" max="16" width="16.125" style="0" customWidth="1"/>
    <col min="17" max="17" width="20.125" style="154" customWidth="1"/>
  </cols>
  <sheetData>
    <row r="1" spans="1:17" ht="16.5" customHeight="1">
      <c r="A1" s="107" t="s">
        <v>55</v>
      </c>
      <c r="B1" s="108" t="s">
        <v>56</v>
      </c>
      <c r="C1" s="109" t="s">
        <v>57</v>
      </c>
      <c r="D1" s="109" t="s">
        <v>58</v>
      </c>
      <c r="E1" s="110" t="s">
        <v>59</v>
      </c>
      <c r="F1" s="111" t="s">
        <v>60</v>
      </c>
      <c r="G1" s="112"/>
      <c r="H1" s="113" t="s">
        <v>61</v>
      </c>
      <c r="I1" s="113" t="s">
        <v>62</v>
      </c>
      <c r="J1" s="114" t="s">
        <v>63</v>
      </c>
      <c r="K1" s="111" t="s">
        <v>64</v>
      </c>
      <c r="L1" s="111" t="s">
        <v>64</v>
      </c>
      <c r="M1" s="108" t="s">
        <v>65</v>
      </c>
      <c r="N1" s="108" t="s">
        <v>66</v>
      </c>
      <c r="O1" s="108" t="s">
        <v>67</v>
      </c>
      <c r="P1" s="108" t="s">
        <v>68</v>
      </c>
      <c r="Q1" s="108" t="s">
        <v>69</v>
      </c>
    </row>
    <row r="2" spans="1:19" ht="16.5" customHeight="1">
      <c r="A2" s="115">
        <v>1</v>
      </c>
      <c r="B2" s="108">
        <v>1</v>
      </c>
      <c r="C2" s="116"/>
      <c r="D2" s="117">
        <v>1</v>
      </c>
      <c r="E2" s="118"/>
      <c r="F2" s="119">
        <v>1</v>
      </c>
      <c r="G2" s="120"/>
      <c r="H2" s="119"/>
      <c r="I2" s="119"/>
      <c r="J2" s="121"/>
      <c r="K2" s="119"/>
      <c r="L2" s="122"/>
      <c r="M2" s="122" t="s">
        <v>70</v>
      </c>
      <c r="N2" s="123">
        <v>9600502</v>
      </c>
      <c r="O2" s="122" t="s">
        <v>71</v>
      </c>
      <c r="P2" s="122"/>
      <c r="Q2" s="122" t="s">
        <v>72</v>
      </c>
      <c r="S2">
        <v>1</v>
      </c>
    </row>
    <row r="3" spans="1:19" ht="16.5" customHeight="1">
      <c r="A3" s="115">
        <v>2</v>
      </c>
      <c r="B3" s="108">
        <v>1</v>
      </c>
      <c r="C3" s="116"/>
      <c r="D3" s="116"/>
      <c r="E3" s="118"/>
      <c r="F3" s="119">
        <v>2</v>
      </c>
      <c r="G3" s="120"/>
      <c r="H3" s="124"/>
      <c r="I3" s="124"/>
      <c r="J3" s="121"/>
      <c r="K3" s="119"/>
      <c r="L3" s="122"/>
      <c r="M3" s="122" t="s">
        <v>73</v>
      </c>
      <c r="N3" s="123">
        <v>9600675</v>
      </c>
      <c r="O3" s="122" t="s">
        <v>74</v>
      </c>
      <c r="P3" s="122"/>
      <c r="Q3" s="122" t="s">
        <v>72</v>
      </c>
      <c r="S3">
        <v>2</v>
      </c>
    </row>
    <row r="4" spans="1:19" ht="16.5" customHeight="1">
      <c r="A4" s="115">
        <v>3</v>
      </c>
      <c r="B4" s="108">
        <v>1</v>
      </c>
      <c r="C4" s="117"/>
      <c r="D4" s="117"/>
      <c r="E4" s="118"/>
      <c r="F4" s="125"/>
      <c r="G4" s="120"/>
      <c r="H4" s="126"/>
      <c r="I4" s="124"/>
      <c r="J4" s="127"/>
      <c r="K4" s="119"/>
      <c r="L4" s="122"/>
      <c r="M4" s="122" t="s">
        <v>75</v>
      </c>
      <c r="N4" s="123">
        <v>9691661</v>
      </c>
      <c r="O4" s="122" t="s">
        <v>76</v>
      </c>
      <c r="P4" s="122"/>
      <c r="Q4" s="122" t="s">
        <v>72</v>
      </c>
      <c r="S4">
        <v>3</v>
      </c>
    </row>
    <row r="5" spans="1:17" ht="16.5" customHeight="1">
      <c r="A5" s="115">
        <v>4</v>
      </c>
      <c r="B5" s="108">
        <v>1</v>
      </c>
      <c r="C5" s="116"/>
      <c r="D5" s="116"/>
      <c r="E5" s="118"/>
      <c r="F5" s="119">
        <v>2</v>
      </c>
      <c r="G5" s="120"/>
      <c r="H5" s="126" t="s">
        <v>173</v>
      </c>
      <c r="I5" s="126"/>
      <c r="J5" s="121"/>
      <c r="K5" s="119"/>
      <c r="L5" s="122"/>
      <c r="M5" s="122" t="s">
        <v>77</v>
      </c>
      <c r="N5" s="123">
        <v>9600644</v>
      </c>
      <c r="O5" s="122" t="s">
        <v>78</v>
      </c>
      <c r="P5" s="122"/>
      <c r="Q5" s="122" t="s">
        <v>72</v>
      </c>
    </row>
    <row r="6" spans="1:17" ht="16.5" customHeight="1">
      <c r="A6" s="115">
        <v>5</v>
      </c>
      <c r="B6" s="108">
        <v>1</v>
      </c>
      <c r="C6" s="116"/>
      <c r="D6" s="117">
        <v>1</v>
      </c>
      <c r="E6" s="118"/>
      <c r="F6" s="119">
        <v>2</v>
      </c>
      <c r="G6" s="120"/>
      <c r="H6" s="128"/>
      <c r="I6" s="124"/>
      <c r="J6" s="121"/>
      <c r="K6" s="119"/>
      <c r="L6" s="122"/>
      <c r="M6" s="122" t="s">
        <v>79</v>
      </c>
      <c r="N6" s="123">
        <v>9600733</v>
      </c>
      <c r="O6" s="122" t="s">
        <v>80</v>
      </c>
      <c r="P6" s="122"/>
      <c r="Q6" s="122" t="s">
        <v>72</v>
      </c>
    </row>
    <row r="7" spans="1:17" ht="16.5" customHeight="1">
      <c r="A7" s="115">
        <v>6</v>
      </c>
      <c r="B7" s="108">
        <v>1</v>
      </c>
      <c r="C7" s="117"/>
      <c r="D7" s="117">
        <v>1</v>
      </c>
      <c r="E7" s="118"/>
      <c r="F7" s="125">
        <v>1</v>
      </c>
      <c r="G7" s="120"/>
      <c r="H7" s="126"/>
      <c r="I7" s="126"/>
      <c r="J7" s="127"/>
      <c r="K7" s="119"/>
      <c r="L7" s="122"/>
      <c r="M7" s="122" t="s">
        <v>81</v>
      </c>
      <c r="N7" s="123">
        <v>9600801</v>
      </c>
      <c r="O7" s="122" t="s">
        <v>82</v>
      </c>
      <c r="P7" s="122" t="s">
        <v>83</v>
      </c>
      <c r="Q7" s="122" t="s">
        <v>72</v>
      </c>
    </row>
    <row r="8" spans="1:17" ht="16.5" customHeight="1">
      <c r="A8" s="115">
        <v>7</v>
      </c>
      <c r="B8" s="108">
        <v>2</v>
      </c>
      <c r="C8" s="117">
        <v>1</v>
      </c>
      <c r="D8" s="117"/>
      <c r="E8" s="118"/>
      <c r="F8" s="125">
        <v>1</v>
      </c>
      <c r="G8" s="120"/>
      <c r="H8" s="125"/>
      <c r="I8" s="125"/>
      <c r="J8" s="127"/>
      <c r="K8" s="119"/>
      <c r="L8" s="122"/>
      <c r="M8" s="122" t="s">
        <v>85</v>
      </c>
      <c r="N8" s="123">
        <v>9601101</v>
      </c>
      <c r="O8" s="122" t="s">
        <v>86</v>
      </c>
      <c r="P8" s="122"/>
      <c r="Q8" s="122" t="s">
        <v>72</v>
      </c>
    </row>
    <row r="9" spans="1:17" ht="16.5" customHeight="1">
      <c r="A9" s="115">
        <v>8</v>
      </c>
      <c r="B9" s="108">
        <v>2</v>
      </c>
      <c r="C9" s="117"/>
      <c r="D9" s="116"/>
      <c r="E9" s="118">
        <v>1</v>
      </c>
      <c r="F9" s="119"/>
      <c r="G9" s="120"/>
      <c r="H9" s="129"/>
      <c r="I9" s="129"/>
      <c r="J9" s="121"/>
      <c r="K9" s="125"/>
      <c r="L9" s="130"/>
      <c r="M9" s="130" t="s">
        <v>87</v>
      </c>
      <c r="N9" s="123">
        <v>9608067</v>
      </c>
      <c r="O9" s="122" t="s">
        <v>88</v>
      </c>
      <c r="P9" s="122"/>
      <c r="Q9" s="122" t="s">
        <v>72</v>
      </c>
    </row>
    <row r="10" spans="1:17" ht="16.5" customHeight="1">
      <c r="A10" s="115">
        <v>9</v>
      </c>
      <c r="B10" s="108">
        <v>2</v>
      </c>
      <c r="C10" s="117">
        <v>1</v>
      </c>
      <c r="D10" s="117"/>
      <c r="E10" s="118"/>
      <c r="F10" s="125">
        <v>1</v>
      </c>
      <c r="G10" s="120"/>
      <c r="H10" s="119"/>
      <c r="I10" s="119"/>
      <c r="J10" s="127"/>
      <c r="K10" s="125"/>
      <c r="L10" s="122"/>
      <c r="M10" s="122" t="s">
        <v>89</v>
      </c>
      <c r="N10" s="123">
        <v>9601241</v>
      </c>
      <c r="O10" s="122" t="s">
        <v>90</v>
      </c>
      <c r="P10" s="122"/>
      <c r="Q10" s="122" t="s">
        <v>72</v>
      </c>
    </row>
    <row r="11" spans="1:17" ht="16.5" customHeight="1">
      <c r="A11" s="115">
        <v>10</v>
      </c>
      <c r="B11" s="108">
        <v>2</v>
      </c>
      <c r="C11" s="117">
        <v>1</v>
      </c>
      <c r="D11" s="116"/>
      <c r="E11" s="118"/>
      <c r="F11" s="119">
        <v>2</v>
      </c>
      <c r="G11" s="120"/>
      <c r="H11" s="119"/>
      <c r="I11" s="119"/>
      <c r="J11" s="121"/>
      <c r="K11" s="125"/>
      <c r="L11" s="122"/>
      <c r="M11" s="122" t="s">
        <v>91</v>
      </c>
      <c r="N11" s="123">
        <v>9600241</v>
      </c>
      <c r="O11" s="122" t="s">
        <v>92</v>
      </c>
      <c r="P11" s="122"/>
      <c r="Q11" s="122" t="s">
        <v>72</v>
      </c>
    </row>
    <row r="12" spans="1:17" ht="16.5" customHeight="1">
      <c r="A12" s="115">
        <v>11</v>
      </c>
      <c r="B12" s="108">
        <v>2</v>
      </c>
      <c r="C12" s="117"/>
      <c r="D12" s="116"/>
      <c r="E12" s="118">
        <v>1</v>
      </c>
      <c r="F12" s="125"/>
      <c r="G12" s="120"/>
      <c r="H12" s="119"/>
      <c r="I12" s="119"/>
      <c r="J12" s="127"/>
      <c r="K12" s="125"/>
      <c r="L12" s="122"/>
      <c r="M12" s="122" t="s">
        <v>93</v>
      </c>
      <c r="N12" s="123">
        <v>9608254</v>
      </c>
      <c r="O12" s="122" t="s">
        <v>94</v>
      </c>
      <c r="P12" s="122"/>
      <c r="Q12" s="122" t="s">
        <v>72</v>
      </c>
    </row>
    <row r="13" spans="1:17" ht="16.5" customHeight="1">
      <c r="A13" s="115">
        <v>12</v>
      </c>
      <c r="B13" s="108">
        <v>2</v>
      </c>
      <c r="C13" s="117"/>
      <c r="D13" s="117">
        <v>1</v>
      </c>
      <c r="E13" s="118"/>
      <c r="F13" s="125">
        <v>1</v>
      </c>
      <c r="G13" s="120"/>
      <c r="H13" s="119"/>
      <c r="I13" s="119"/>
      <c r="J13" s="127"/>
      <c r="K13" s="119"/>
      <c r="L13" s="122"/>
      <c r="M13" s="122" t="s">
        <v>95</v>
      </c>
      <c r="N13" s="123">
        <v>9602155</v>
      </c>
      <c r="O13" s="122" t="s">
        <v>96</v>
      </c>
      <c r="P13" s="122"/>
      <c r="Q13" s="122" t="s">
        <v>72</v>
      </c>
    </row>
    <row r="14" spans="1:17" ht="16.5" customHeight="1">
      <c r="A14" s="115">
        <v>13</v>
      </c>
      <c r="B14" s="108">
        <v>2</v>
      </c>
      <c r="C14" s="116"/>
      <c r="D14" s="117">
        <v>1</v>
      </c>
      <c r="E14" s="118"/>
      <c r="F14" s="119">
        <v>1</v>
      </c>
      <c r="G14" s="120"/>
      <c r="H14" s="126"/>
      <c r="I14" s="124"/>
      <c r="J14" s="121"/>
      <c r="K14" s="125"/>
      <c r="L14" s="122"/>
      <c r="M14" s="122" t="s">
        <v>97</v>
      </c>
      <c r="N14" s="123">
        <v>9601464</v>
      </c>
      <c r="O14" s="122" t="s">
        <v>98</v>
      </c>
      <c r="P14" s="122"/>
      <c r="Q14" s="122" t="s">
        <v>72</v>
      </c>
    </row>
    <row r="15" spans="1:17" ht="16.5" customHeight="1">
      <c r="A15" s="115">
        <v>14</v>
      </c>
      <c r="B15" s="108">
        <v>2</v>
      </c>
      <c r="C15" s="117">
        <v>1</v>
      </c>
      <c r="D15" s="117"/>
      <c r="E15" s="118"/>
      <c r="F15" s="125">
        <v>1</v>
      </c>
      <c r="G15" s="120"/>
      <c r="H15" s="119"/>
      <c r="I15" s="119"/>
      <c r="J15" s="127"/>
      <c r="K15" s="119"/>
      <c r="L15" s="122"/>
      <c r="M15" s="122" t="s">
        <v>99</v>
      </c>
      <c r="N15" s="123">
        <v>9602261</v>
      </c>
      <c r="O15" s="122" t="s">
        <v>100</v>
      </c>
      <c r="P15" s="122"/>
      <c r="Q15" s="122" t="s">
        <v>101</v>
      </c>
    </row>
    <row r="16" spans="1:17" ht="16.5" customHeight="1">
      <c r="A16" s="115">
        <v>15</v>
      </c>
      <c r="B16" s="108">
        <v>2</v>
      </c>
      <c r="C16" s="117"/>
      <c r="D16" s="117">
        <v>1</v>
      </c>
      <c r="E16" s="118"/>
      <c r="F16" s="125">
        <v>1</v>
      </c>
      <c r="G16" s="120"/>
      <c r="H16" s="124"/>
      <c r="I16" s="124"/>
      <c r="J16" s="127"/>
      <c r="K16" s="125"/>
      <c r="L16" s="122"/>
      <c r="M16" s="122" t="s">
        <v>102</v>
      </c>
      <c r="N16" s="123">
        <v>9608141</v>
      </c>
      <c r="O16" s="122" t="s">
        <v>103</v>
      </c>
      <c r="P16" s="122" t="s">
        <v>104</v>
      </c>
      <c r="Q16" s="122" t="s">
        <v>72</v>
      </c>
    </row>
    <row r="17" spans="1:17" ht="16.5" customHeight="1">
      <c r="A17" s="115">
        <v>16</v>
      </c>
      <c r="B17" s="108">
        <v>2</v>
      </c>
      <c r="C17" s="116">
        <v>1</v>
      </c>
      <c r="D17" s="117"/>
      <c r="E17" s="118"/>
      <c r="F17" s="119">
        <v>1</v>
      </c>
      <c r="G17" s="120"/>
      <c r="H17" s="128"/>
      <c r="I17" s="124"/>
      <c r="J17" s="121"/>
      <c r="K17" s="125"/>
      <c r="L17" s="122"/>
      <c r="M17" s="122" t="s">
        <v>105</v>
      </c>
      <c r="N17" s="131">
        <v>9601301</v>
      </c>
      <c r="O17" s="130" t="s">
        <v>106</v>
      </c>
      <c r="P17" s="108"/>
      <c r="Q17" s="130" t="s">
        <v>72</v>
      </c>
    </row>
    <row r="18" spans="1:17" ht="16.5" customHeight="1">
      <c r="A18" s="115">
        <v>17</v>
      </c>
      <c r="B18" s="108">
        <v>2</v>
      </c>
      <c r="C18" s="116"/>
      <c r="D18" s="116"/>
      <c r="E18" s="118"/>
      <c r="F18" s="119"/>
      <c r="G18" s="120"/>
      <c r="H18" s="126"/>
      <c r="I18" s="124"/>
      <c r="J18" s="121"/>
      <c r="K18" s="125"/>
      <c r="L18" s="122"/>
      <c r="M18" s="122" t="s">
        <v>107</v>
      </c>
      <c r="N18" s="123">
        <v>9608107</v>
      </c>
      <c r="O18" s="122" t="s">
        <v>108</v>
      </c>
      <c r="P18" s="122"/>
      <c r="Q18" s="122" t="s">
        <v>72</v>
      </c>
    </row>
    <row r="19" spans="1:17" ht="16.5" customHeight="1">
      <c r="A19" s="115">
        <v>18</v>
      </c>
      <c r="B19" s="108">
        <v>2</v>
      </c>
      <c r="C19" s="117">
        <v>1</v>
      </c>
      <c r="D19" s="117"/>
      <c r="E19" s="118"/>
      <c r="F19" s="125">
        <v>1</v>
      </c>
      <c r="G19" s="120"/>
      <c r="H19" s="119"/>
      <c r="I19" s="119"/>
      <c r="J19" s="127"/>
      <c r="K19" s="119"/>
      <c r="L19" s="122"/>
      <c r="M19" s="122" t="s">
        <v>109</v>
      </c>
      <c r="N19" s="123">
        <v>9608162</v>
      </c>
      <c r="O19" s="122" t="s">
        <v>110</v>
      </c>
      <c r="P19" s="122"/>
      <c r="Q19" s="122" t="s">
        <v>72</v>
      </c>
    </row>
    <row r="20" spans="1:17" ht="16.5" customHeight="1">
      <c r="A20" s="115">
        <v>19</v>
      </c>
      <c r="B20" s="108">
        <v>2</v>
      </c>
      <c r="C20" s="117">
        <v>1</v>
      </c>
      <c r="D20" s="117"/>
      <c r="E20" s="118"/>
      <c r="F20" s="125">
        <v>2</v>
      </c>
      <c r="G20" s="120"/>
      <c r="H20" s="119"/>
      <c r="I20" s="119"/>
      <c r="J20" s="127"/>
      <c r="K20" s="125"/>
      <c r="L20" s="122"/>
      <c r="M20" s="122" t="s">
        <v>111</v>
      </c>
      <c r="N20" s="123">
        <v>9608214</v>
      </c>
      <c r="O20" s="122" t="s">
        <v>112</v>
      </c>
      <c r="P20" s="122"/>
      <c r="Q20" s="122" t="s">
        <v>72</v>
      </c>
    </row>
    <row r="21" spans="1:17" ht="16.5" customHeight="1">
      <c r="A21" s="115">
        <v>20</v>
      </c>
      <c r="B21" s="108">
        <v>2</v>
      </c>
      <c r="C21" s="117"/>
      <c r="D21" s="117">
        <v>1</v>
      </c>
      <c r="E21" s="118"/>
      <c r="F21" s="125">
        <v>1</v>
      </c>
      <c r="G21" s="120"/>
      <c r="H21" s="126"/>
      <c r="I21" s="124"/>
      <c r="J21" s="127"/>
      <c r="K21" s="125"/>
      <c r="L21" s="122"/>
      <c r="M21" s="122" t="s">
        <v>113</v>
      </c>
      <c r="N21" s="123">
        <v>9608013</v>
      </c>
      <c r="O21" s="122" t="s">
        <v>114</v>
      </c>
      <c r="P21" s="122"/>
      <c r="Q21" s="122" t="s">
        <v>72</v>
      </c>
    </row>
    <row r="22" spans="1:17" ht="16.5" customHeight="1">
      <c r="A22" s="115">
        <v>21</v>
      </c>
      <c r="B22" s="108">
        <v>2</v>
      </c>
      <c r="C22" s="117">
        <v>1</v>
      </c>
      <c r="D22" s="116"/>
      <c r="E22" s="118"/>
      <c r="F22" s="119">
        <v>1</v>
      </c>
      <c r="G22" s="120"/>
      <c r="H22" s="129"/>
      <c r="I22" s="129"/>
      <c r="J22" s="121"/>
      <c r="K22" s="125"/>
      <c r="L22" s="122"/>
      <c r="M22" s="122" t="s">
        <v>115</v>
      </c>
      <c r="N22" s="123">
        <v>9608133</v>
      </c>
      <c r="O22" s="122" t="s">
        <v>116</v>
      </c>
      <c r="P22" s="122"/>
      <c r="Q22" s="122" t="s">
        <v>72</v>
      </c>
    </row>
    <row r="23" spans="1:17" ht="16.5" customHeight="1">
      <c r="A23" s="115">
        <v>22</v>
      </c>
      <c r="B23" s="108">
        <v>2</v>
      </c>
      <c r="C23" s="116">
        <v>1</v>
      </c>
      <c r="D23" s="116"/>
      <c r="E23" s="118"/>
      <c r="F23" s="119">
        <v>2</v>
      </c>
      <c r="G23" s="120"/>
      <c r="H23" s="119"/>
      <c r="I23" s="119"/>
      <c r="J23" s="121"/>
      <c r="K23" s="125"/>
      <c r="L23" s="122"/>
      <c r="M23" s="122" t="s">
        <v>117</v>
      </c>
      <c r="N23" s="123">
        <v>9608157</v>
      </c>
      <c r="O23" s="122" t="s">
        <v>118</v>
      </c>
      <c r="P23" s="122"/>
      <c r="Q23" s="122" t="s">
        <v>72</v>
      </c>
    </row>
    <row r="24" spans="1:17" ht="16.5" customHeight="1">
      <c r="A24" s="115">
        <v>23</v>
      </c>
      <c r="B24" s="108">
        <v>2</v>
      </c>
      <c r="C24" s="116"/>
      <c r="D24" s="116"/>
      <c r="E24" s="118">
        <v>1</v>
      </c>
      <c r="F24" s="119"/>
      <c r="G24" s="120"/>
      <c r="H24" s="119"/>
      <c r="I24" s="119"/>
      <c r="J24" s="121"/>
      <c r="K24" s="119"/>
      <c r="L24" s="122"/>
      <c r="M24" s="122" t="s">
        <v>119</v>
      </c>
      <c r="N24" s="123">
        <v>9600102</v>
      </c>
      <c r="O24" s="122" t="s">
        <v>120</v>
      </c>
      <c r="P24" s="122"/>
      <c r="Q24" s="122" t="s">
        <v>72</v>
      </c>
    </row>
    <row r="25" spans="1:17" ht="16.5" customHeight="1">
      <c r="A25" s="115">
        <v>24</v>
      </c>
      <c r="B25" s="108">
        <v>2</v>
      </c>
      <c r="C25" s="116"/>
      <c r="D25" s="116"/>
      <c r="E25" s="118"/>
      <c r="F25" s="119"/>
      <c r="G25" s="120"/>
      <c r="H25" s="132"/>
      <c r="I25" s="133"/>
      <c r="J25" s="121"/>
      <c r="K25" s="125"/>
      <c r="L25" s="122"/>
      <c r="M25" s="122" t="s">
        <v>121</v>
      </c>
      <c r="N25" s="123">
        <v>9608057</v>
      </c>
      <c r="O25" s="122" t="s">
        <v>122</v>
      </c>
      <c r="P25" s="122"/>
      <c r="Q25" s="122" t="s">
        <v>72</v>
      </c>
    </row>
    <row r="26" spans="1:17" ht="16.5" customHeight="1">
      <c r="A26" s="115">
        <v>25</v>
      </c>
      <c r="B26" s="108">
        <v>2</v>
      </c>
      <c r="C26" s="116"/>
      <c r="D26" s="117">
        <v>1</v>
      </c>
      <c r="E26" s="118"/>
      <c r="F26" s="119">
        <v>1</v>
      </c>
      <c r="G26" s="120"/>
      <c r="H26" s="134"/>
      <c r="I26" s="135"/>
      <c r="J26" s="121"/>
      <c r="K26" s="119"/>
      <c r="L26" s="122"/>
      <c r="M26" s="122" t="s">
        <v>123</v>
      </c>
      <c r="N26" s="123">
        <v>9691404</v>
      </c>
      <c r="O26" s="122" t="s">
        <v>124</v>
      </c>
      <c r="P26" s="122"/>
      <c r="Q26" s="122" t="s">
        <v>72</v>
      </c>
    </row>
    <row r="27" spans="1:17" ht="16.5" customHeight="1">
      <c r="A27" s="115">
        <v>26</v>
      </c>
      <c r="B27" s="108">
        <v>2</v>
      </c>
      <c r="C27" s="117">
        <v>1</v>
      </c>
      <c r="D27" s="116"/>
      <c r="E27" s="118"/>
      <c r="F27" s="119">
        <v>1</v>
      </c>
      <c r="G27" s="120"/>
      <c r="H27" s="126" t="s">
        <v>172</v>
      </c>
      <c r="I27" s="119"/>
      <c r="J27" s="121"/>
      <c r="K27" s="125"/>
      <c r="L27" s="122"/>
      <c r="M27" s="122" t="s">
        <v>125</v>
      </c>
      <c r="N27" s="123">
        <v>9691302</v>
      </c>
      <c r="O27" s="122" t="s">
        <v>126</v>
      </c>
      <c r="P27" s="122"/>
      <c r="Q27" s="122" t="s">
        <v>72</v>
      </c>
    </row>
    <row r="28" spans="1:17" ht="16.5" customHeight="1">
      <c r="A28" s="115">
        <v>27</v>
      </c>
      <c r="B28" s="108">
        <v>3</v>
      </c>
      <c r="C28" s="117">
        <v>1</v>
      </c>
      <c r="D28" s="117"/>
      <c r="E28" s="118"/>
      <c r="F28" s="125">
        <v>2</v>
      </c>
      <c r="G28" s="120"/>
      <c r="H28" s="126"/>
      <c r="I28" s="119"/>
      <c r="J28" s="127"/>
      <c r="K28" s="125"/>
      <c r="L28" s="122"/>
      <c r="M28" s="122" t="s">
        <v>127</v>
      </c>
      <c r="N28" s="123">
        <v>9640904</v>
      </c>
      <c r="O28" s="122" t="s">
        <v>128</v>
      </c>
      <c r="P28" s="122"/>
      <c r="Q28" s="122" t="s">
        <v>72</v>
      </c>
    </row>
    <row r="29" spans="1:17" ht="16.5" customHeight="1">
      <c r="A29" s="115">
        <v>28</v>
      </c>
      <c r="B29" s="108">
        <v>3</v>
      </c>
      <c r="C29" s="117">
        <v>1</v>
      </c>
      <c r="D29" s="117"/>
      <c r="E29" s="118"/>
      <c r="F29" s="125">
        <v>1</v>
      </c>
      <c r="G29" s="120"/>
      <c r="H29" s="136"/>
      <c r="I29" s="136"/>
      <c r="J29" s="127"/>
      <c r="K29" s="119"/>
      <c r="L29" s="122"/>
      <c r="M29" s="122" t="s">
        <v>129</v>
      </c>
      <c r="N29" s="123">
        <v>9640884</v>
      </c>
      <c r="O29" s="122" t="s">
        <v>130</v>
      </c>
      <c r="P29" s="122"/>
      <c r="Q29" s="122" t="s">
        <v>72</v>
      </c>
    </row>
    <row r="30" spans="1:17" ht="16.5" customHeight="1">
      <c r="A30" s="115">
        <v>29</v>
      </c>
      <c r="B30" s="108">
        <v>3</v>
      </c>
      <c r="C30" s="116"/>
      <c r="D30" s="116"/>
      <c r="E30" s="118"/>
      <c r="F30" s="119"/>
      <c r="G30" s="120"/>
      <c r="H30" s="124"/>
      <c r="I30" s="124"/>
      <c r="J30" s="121"/>
      <c r="K30" s="125"/>
      <c r="L30" s="122"/>
      <c r="M30" t="s">
        <v>131</v>
      </c>
      <c r="N30" s="123">
        <v>9640955</v>
      </c>
      <c r="O30" s="122" t="s">
        <v>132</v>
      </c>
      <c r="P30" s="122"/>
      <c r="Q30" s="122" t="s">
        <v>72</v>
      </c>
    </row>
    <row r="31" spans="1:17" ht="16.5" customHeight="1">
      <c r="A31" s="115">
        <v>30</v>
      </c>
      <c r="B31" s="108">
        <v>3</v>
      </c>
      <c r="C31" s="116">
        <v>1</v>
      </c>
      <c r="D31" s="117"/>
      <c r="E31" s="118"/>
      <c r="F31" s="125">
        <v>1</v>
      </c>
      <c r="G31" s="120"/>
      <c r="H31" s="128"/>
      <c r="I31" s="124"/>
      <c r="J31" s="127"/>
      <c r="K31" s="125"/>
      <c r="L31" s="122"/>
      <c r="M31" s="122" t="s">
        <v>133</v>
      </c>
      <c r="N31" s="123">
        <v>9691203</v>
      </c>
      <c r="O31" s="122" t="s">
        <v>134</v>
      </c>
      <c r="P31" s="122"/>
      <c r="Q31" s="122" t="s">
        <v>72</v>
      </c>
    </row>
    <row r="32" spans="1:17" ht="16.5" customHeight="1">
      <c r="A32" s="115">
        <v>31</v>
      </c>
      <c r="B32" s="108">
        <v>3</v>
      </c>
      <c r="C32" s="116"/>
      <c r="D32" s="117">
        <v>1</v>
      </c>
      <c r="E32" s="118"/>
      <c r="F32" s="119">
        <v>1</v>
      </c>
      <c r="G32" s="120"/>
      <c r="H32" s="124"/>
      <c r="I32" s="124"/>
      <c r="J32" s="121"/>
      <c r="K32" s="125"/>
      <c r="L32" s="122"/>
      <c r="M32" s="122" t="s">
        <v>135</v>
      </c>
      <c r="N32" s="123">
        <v>9691155</v>
      </c>
      <c r="O32" s="122" t="s">
        <v>136</v>
      </c>
      <c r="P32" s="122"/>
      <c r="Q32" s="122" t="s">
        <v>72</v>
      </c>
    </row>
    <row r="33" spans="1:17" ht="16.5" customHeight="1">
      <c r="A33" s="115">
        <v>32</v>
      </c>
      <c r="B33" s="108">
        <v>3</v>
      </c>
      <c r="C33" s="116"/>
      <c r="D33" s="116">
        <v>1</v>
      </c>
      <c r="E33" s="118"/>
      <c r="F33" s="119">
        <v>1</v>
      </c>
      <c r="G33" s="120"/>
      <c r="H33" s="137"/>
      <c r="I33" s="137"/>
      <c r="J33" s="121"/>
      <c r="K33" s="125"/>
      <c r="L33" s="122"/>
      <c r="M33" s="122" t="s">
        <v>137</v>
      </c>
      <c r="N33" s="123">
        <v>9691104</v>
      </c>
      <c r="O33" s="122" t="s">
        <v>138</v>
      </c>
      <c r="P33" s="122"/>
      <c r="Q33" s="122" t="s">
        <v>72</v>
      </c>
    </row>
    <row r="34" spans="1:17" ht="16.5" customHeight="1">
      <c r="A34" s="115">
        <v>33</v>
      </c>
      <c r="B34" s="108">
        <v>4</v>
      </c>
      <c r="C34" s="116">
        <v>1</v>
      </c>
      <c r="D34" s="116"/>
      <c r="E34" s="118"/>
      <c r="F34" s="119">
        <v>1</v>
      </c>
      <c r="G34" s="120"/>
      <c r="H34" s="129"/>
      <c r="I34" s="129"/>
      <c r="J34" s="121"/>
      <c r="K34" s="119"/>
      <c r="L34" s="122"/>
      <c r="M34" s="122" t="s">
        <v>139</v>
      </c>
      <c r="N34" s="123">
        <v>9608073</v>
      </c>
      <c r="O34" s="122" t="s">
        <v>140</v>
      </c>
      <c r="P34" s="122" t="s">
        <v>141</v>
      </c>
      <c r="Q34" s="122" t="s">
        <v>142</v>
      </c>
    </row>
    <row r="35" spans="1:17" ht="16.5" customHeight="1">
      <c r="A35" s="115">
        <v>34</v>
      </c>
      <c r="B35" s="108">
        <v>4</v>
      </c>
      <c r="C35" s="117"/>
      <c r="D35" s="117"/>
      <c r="E35" s="118"/>
      <c r="F35" s="125"/>
      <c r="G35" s="120"/>
      <c r="H35" s="119"/>
      <c r="I35" s="119"/>
      <c r="J35" s="127"/>
      <c r="K35" s="125"/>
      <c r="L35" s="122"/>
      <c r="M35" s="122" t="s">
        <v>143</v>
      </c>
      <c r="N35" s="123">
        <v>9608055</v>
      </c>
      <c r="O35" s="122" t="s">
        <v>144</v>
      </c>
      <c r="P35" s="122" t="s">
        <v>145</v>
      </c>
      <c r="Q35" s="122" t="s">
        <v>146</v>
      </c>
    </row>
    <row r="36" spans="1:17" ht="16.5" customHeight="1">
      <c r="A36" s="115">
        <v>35</v>
      </c>
      <c r="B36" s="108">
        <v>4</v>
      </c>
      <c r="C36" s="116">
        <v>1</v>
      </c>
      <c r="D36" s="117"/>
      <c r="E36" s="118"/>
      <c r="F36" s="125">
        <v>1</v>
      </c>
      <c r="G36" s="120"/>
      <c r="H36" s="126" t="s">
        <v>172</v>
      </c>
      <c r="I36" s="124"/>
      <c r="J36" s="127"/>
      <c r="K36" s="119"/>
      <c r="L36" s="122"/>
      <c r="M36" s="122" t="s">
        <v>147</v>
      </c>
      <c r="N36" s="123">
        <v>9600112</v>
      </c>
      <c r="O36" s="122" t="s">
        <v>148</v>
      </c>
      <c r="P36" s="122"/>
      <c r="Q36" s="122" t="s">
        <v>149</v>
      </c>
    </row>
    <row r="37" spans="1:17" ht="16.5" customHeight="1">
      <c r="A37" s="115">
        <v>36</v>
      </c>
      <c r="B37" s="108">
        <v>4</v>
      </c>
      <c r="C37" s="117"/>
      <c r="D37" s="117"/>
      <c r="E37" s="118"/>
      <c r="F37" s="125"/>
      <c r="G37" s="120"/>
      <c r="H37" s="119"/>
      <c r="I37" s="119"/>
      <c r="J37" s="127"/>
      <c r="K37" s="119"/>
      <c r="L37" s="122"/>
      <c r="M37" s="122" t="s">
        <v>150</v>
      </c>
      <c r="N37" s="123">
        <v>9608162</v>
      </c>
      <c r="O37" s="122" t="s">
        <v>151</v>
      </c>
      <c r="P37" s="122"/>
      <c r="Q37" s="122" t="s">
        <v>152</v>
      </c>
    </row>
    <row r="38" spans="1:17" ht="16.5" customHeight="1">
      <c r="A38" s="115">
        <v>37</v>
      </c>
      <c r="B38" s="108">
        <v>4</v>
      </c>
      <c r="C38" s="117">
        <v>1</v>
      </c>
      <c r="D38" s="117"/>
      <c r="E38" s="118"/>
      <c r="F38" s="125">
        <v>1</v>
      </c>
      <c r="G38" s="120"/>
      <c r="H38" s="119"/>
      <c r="I38" s="119"/>
      <c r="J38" s="121"/>
      <c r="K38" s="125"/>
      <c r="L38" s="122"/>
      <c r="M38" s="122" t="s">
        <v>153</v>
      </c>
      <c r="N38" s="123">
        <v>9600101</v>
      </c>
      <c r="O38" s="122" t="s">
        <v>154</v>
      </c>
      <c r="P38" s="122" t="s">
        <v>155</v>
      </c>
      <c r="Q38" s="122" t="s">
        <v>156</v>
      </c>
    </row>
    <row r="39" spans="1:17" ht="16.5" customHeight="1">
      <c r="A39" s="115">
        <v>38</v>
      </c>
      <c r="B39" s="108">
        <v>4</v>
      </c>
      <c r="C39" s="116"/>
      <c r="D39" s="117"/>
      <c r="E39" s="118"/>
      <c r="F39" s="119">
        <v>1</v>
      </c>
      <c r="G39" s="120"/>
      <c r="H39" s="124"/>
      <c r="I39" s="124"/>
      <c r="J39" s="121"/>
      <c r="K39" s="125"/>
      <c r="L39" s="122"/>
      <c r="M39" s="122" t="s">
        <v>157</v>
      </c>
      <c r="N39" s="123">
        <v>9608252</v>
      </c>
      <c r="O39" s="122" t="s">
        <v>158</v>
      </c>
      <c r="P39" s="122"/>
      <c r="Q39" s="122" t="s">
        <v>159</v>
      </c>
    </row>
    <row r="40" spans="1:17" ht="16.5" customHeight="1">
      <c r="A40" s="115"/>
      <c r="B40" s="138"/>
      <c r="C40" s="139"/>
      <c r="D40" s="139"/>
      <c r="E40" s="140"/>
      <c r="F40" s="141"/>
      <c r="G40" s="142"/>
      <c r="H40" s="143"/>
      <c r="I40" s="143"/>
      <c r="J40" s="144"/>
      <c r="K40" s="141"/>
      <c r="L40" s="145"/>
      <c r="M40" s="146"/>
      <c r="N40" s="147"/>
      <c r="O40" s="145"/>
      <c r="P40" s="122"/>
      <c r="Q40" s="145"/>
    </row>
    <row r="41" spans="1:17" ht="13.5">
      <c r="A41" s="148">
        <v>100</v>
      </c>
      <c r="B41" s="149"/>
      <c r="C41" s="149"/>
      <c r="D41" s="149"/>
      <c r="E41" s="149"/>
      <c r="F41" s="149"/>
      <c r="G41" s="149"/>
      <c r="H41" s="150"/>
      <c r="I41" s="150"/>
      <c r="J41" s="149"/>
      <c r="K41" s="149"/>
      <c r="L41" s="149"/>
      <c r="M41" s="151" t="s">
        <v>160</v>
      </c>
      <c r="N41">
        <v>9608031</v>
      </c>
      <c r="O41" t="s">
        <v>161</v>
      </c>
      <c r="P41" s="122" t="s">
        <v>162</v>
      </c>
      <c r="Q41" s="152" t="s">
        <v>163</v>
      </c>
    </row>
    <row r="42" spans="1:17" ht="12" customHeight="1">
      <c r="A42" s="153">
        <v>1000</v>
      </c>
      <c r="L42" s="155"/>
      <c r="M42" s="156" t="s">
        <v>164</v>
      </c>
      <c r="N42" s="157" t="s">
        <v>165</v>
      </c>
      <c r="O42" s="158" t="s">
        <v>166</v>
      </c>
      <c r="P42" s="159"/>
      <c r="Q42" s="157" t="s">
        <v>167</v>
      </c>
    </row>
    <row r="43" spans="1:17" ht="16.5" customHeight="1">
      <c r="A43" s="153">
        <v>1000</v>
      </c>
      <c r="M43" s="151" t="s">
        <v>168</v>
      </c>
      <c r="P43" s="122"/>
      <c r="Q43" s="152" t="s">
        <v>169</v>
      </c>
    </row>
    <row r="44" spans="3:10" ht="16.5" customHeight="1">
      <c r="C44">
        <f>COUNTA(C2:C43)</f>
        <v>16</v>
      </c>
      <c r="D44">
        <f>COUNTIF(D2:D43,1)</f>
        <v>10</v>
      </c>
      <c r="E44">
        <f>COUNTIF(E2:E43,1)</f>
        <v>3</v>
      </c>
      <c r="F44">
        <f>SUM(F2:F43)</f>
        <v>36</v>
      </c>
      <c r="G44">
        <f>SUM(G2:G43)</f>
        <v>0</v>
      </c>
      <c r="J44">
        <f>COUNTA(J2:J39)</f>
        <v>0</v>
      </c>
    </row>
    <row r="46" ht="16.5" customHeight="1">
      <c r="H46" s="154" t="s">
        <v>170</v>
      </c>
    </row>
    <row r="47" ht="16.5" customHeight="1">
      <c r="H47" s="154" t="s">
        <v>171</v>
      </c>
    </row>
  </sheetData>
  <sheetProtection/>
  <autoFilter ref="A1:M39"/>
  <dataValidations count="2">
    <dataValidation type="list" allowBlank="1" showInputMessage="1" showErrorMessage="1" sqref="J2:J40">
      <formula1>$A$2:$A$39</formula1>
    </dataValidation>
    <dataValidation type="list" allowBlank="1" showInputMessage="1" showErrorMessage="1" sqref="C2:G40">
      <formula1>$S$1:$S$5</formula1>
    </dataValidation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S194"/>
  <sheetViews>
    <sheetView tabSelected="1" zoomScalePageLayoutView="0" workbookViewId="0" topLeftCell="M1">
      <selection activeCell="Y7" sqref="Y7:AA7"/>
    </sheetView>
  </sheetViews>
  <sheetFormatPr defaultColWidth="9.00390625" defaultRowHeight="17.25" customHeight="1"/>
  <cols>
    <col min="1" max="12" width="11.00390625" style="0" hidden="1" customWidth="1"/>
    <col min="13" max="13" width="3.25390625" style="0" customWidth="1"/>
    <col min="14" max="14" width="3.125" style="1" customWidth="1"/>
    <col min="15" max="15" width="7.125" style="1" customWidth="1"/>
    <col min="16" max="16" width="8.625" style="1" customWidth="1"/>
    <col min="17" max="19" width="3.625" style="1" customWidth="1"/>
    <col min="20" max="20" width="8.625" style="1" customWidth="1"/>
    <col min="21" max="21" width="4.875" style="1" customWidth="1"/>
    <col min="22" max="24" width="4.875" style="71" customWidth="1"/>
    <col min="25" max="25" width="1.4921875" style="71" customWidth="1"/>
    <col min="26" max="26" width="3.125" style="1" customWidth="1"/>
    <col min="27" max="27" width="7.125" style="1" customWidth="1"/>
    <col min="28" max="28" width="8.625" style="1" customWidth="1"/>
    <col min="29" max="31" width="3.625" style="1" customWidth="1"/>
    <col min="32" max="32" width="8.50390625" style="72" customWidth="1"/>
    <col min="33" max="33" width="4.375" style="72" customWidth="1"/>
    <col min="34" max="36" width="4.375" style="71" customWidth="1"/>
  </cols>
  <sheetData>
    <row r="1" spans="14:36" ht="17.25" customHeight="1">
      <c r="N1" s="233" t="s">
        <v>30</v>
      </c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</row>
    <row r="2" spans="15:36" ht="17.25" customHeight="1" thickBot="1">
      <c r="O2" s="2"/>
      <c r="P2" s="3"/>
      <c r="Q2" s="3"/>
      <c r="R2" s="4"/>
      <c r="S2" s="4"/>
      <c r="T2" s="5"/>
      <c r="U2" s="5"/>
      <c r="V2" s="5"/>
      <c r="W2" s="5"/>
      <c r="X2" s="5"/>
      <c r="Y2" s="5"/>
      <c r="Z2" s="5"/>
      <c r="AA2" s="5"/>
      <c r="AB2" s="5"/>
      <c r="AC2" s="3"/>
      <c r="AD2" s="4"/>
      <c r="AE2" s="4"/>
      <c r="AF2" s="5"/>
      <c r="AG2" s="5"/>
      <c r="AH2" s="5"/>
      <c r="AI2" s="5"/>
      <c r="AJ2" s="5"/>
    </row>
    <row r="3" spans="14:36" ht="17.25" customHeight="1" thickBot="1">
      <c r="N3" s="234" t="s">
        <v>0</v>
      </c>
      <c r="O3" s="204"/>
      <c r="P3" s="204"/>
      <c r="Q3" s="204"/>
      <c r="R3" s="204"/>
      <c r="S3" s="204"/>
      <c r="T3" s="235"/>
      <c r="U3" s="250" t="s">
        <v>1</v>
      </c>
      <c r="V3" s="251"/>
      <c r="W3" s="6" t="s">
        <v>2</v>
      </c>
      <c r="X3" s="6" t="s">
        <v>3</v>
      </c>
      <c r="Y3" s="7"/>
      <c r="Z3" s="241" t="s">
        <v>4</v>
      </c>
      <c r="AA3" s="242"/>
      <c r="AB3" s="8" t="s">
        <v>5</v>
      </c>
      <c r="AC3" s="8"/>
      <c r="AD3" s="8"/>
      <c r="AE3" s="8"/>
      <c r="AF3" s="9" t="s">
        <v>6</v>
      </c>
      <c r="AG3" s="10" t="s">
        <v>7</v>
      </c>
      <c r="AH3" s="11"/>
      <c r="AI3" s="11"/>
      <c r="AJ3" s="11"/>
    </row>
    <row r="4" spans="1:36" ht="17.25" customHeight="1" thickTop="1">
      <c r="A4" t="s">
        <v>109</v>
      </c>
      <c r="F4" t="s">
        <v>127</v>
      </c>
      <c r="N4" s="12">
        <v>1</v>
      </c>
      <c r="O4" s="13" t="s">
        <v>31</v>
      </c>
      <c r="P4" s="236" t="str">
        <f>A4</f>
        <v>福島第一中学校</v>
      </c>
      <c r="Q4" s="237"/>
      <c r="R4" s="237"/>
      <c r="S4" s="237"/>
      <c r="T4" s="238"/>
      <c r="U4" s="255"/>
      <c r="V4" s="256"/>
      <c r="W4" s="14"/>
      <c r="X4" s="14"/>
      <c r="Y4" s="15"/>
      <c r="Z4" s="253"/>
      <c r="AA4" s="254"/>
      <c r="AB4" s="16"/>
      <c r="AC4" s="16"/>
      <c r="AD4" s="16"/>
      <c r="AE4" s="16"/>
      <c r="AF4" s="17"/>
      <c r="AG4" s="18"/>
      <c r="AH4" s="11"/>
      <c r="AI4" s="11"/>
      <c r="AJ4" s="11"/>
    </row>
    <row r="5" spans="1:36" ht="17.25" customHeight="1">
      <c r="A5" t="s">
        <v>174</v>
      </c>
      <c r="F5" t="s">
        <v>115</v>
      </c>
      <c r="N5" s="19">
        <v>2</v>
      </c>
      <c r="O5" s="276" t="s">
        <v>36</v>
      </c>
      <c r="P5" s="277" t="str">
        <f>A7</f>
        <v>Ｎ.Ｆ.Ｃビバチェ</v>
      </c>
      <c r="Q5" s="278"/>
      <c r="R5" s="278"/>
      <c r="S5" s="278"/>
      <c r="T5" s="279"/>
      <c r="U5" s="257"/>
      <c r="V5" s="258"/>
      <c r="W5" s="21"/>
      <c r="X5" s="21"/>
      <c r="Y5" s="22"/>
      <c r="Z5" s="246"/>
      <c r="AA5" s="247"/>
      <c r="AB5" s="23"/>
      <c r="AC5" s="23"/>
      <c r="AD5" s="23"/>
      <c r="AE5" s="23"/>
      <c r="AF5" s="24"/>
      <c r="AG5" s="25"/>
      <c r="AH5" s="11"/>
      <c r="AI5" s="11"/>
      <c r="AJ5" s="11"/>
    </row>
    <row r="6" spans="1:36" ht="17.25" customHeight="1">
      <c r="A6" t="s">
        <v>125</v>
      </c>
      <c r="F6" t="s">
        <v>84</v>
      </c>
      <c r="N6" s="19">
        <v>3</v>
      </c>
      <c r="O6" s="20" t="s">
        <v>32</v>
      </c>
      <c r="P6" s="236" t="str">
        <f>A8</f>
        <v>二本松第三中学校</v>
      </c>
      <c r="Q6" s="237"/>
      <c r="R6" s="237"/>
      <c r="S6" s="237"/>
      <c r="T6" s="238"/>
      <c r="U6" s="239"/>
      <c r="V6" s="240"/>
      <c r="W6" s="21"/>
      <c r="X6" s="21"/>
      <c r="Y6" s="22"/>
      <c r="Z6" s="243"/>
      <c r="AA6" s="243"/>
      <c r="AB6" s="23"/>
      <c r="AC6" s="23"/>
      <c r="AD6" s="23"/>
      <c r="AE6" s="23"/>
      <c r="AF6" s="24"/>
      <c r="AG6" s="25"/>
      <c r="AH6" s="11"/>
      <c r="AI6" s="11"/>
      <c r="AJ6" s="11"/>
    </row>
    <row r="7" spans="1:36" ht="17.25" customHeight="1">
      <c r="A7" t="s">
        <v>175</v>
      </c>
      <c r="F7" t="s">
        <v>176</v>
      </c>
      <c r="N7" s="19">
        <v>4</v>
      </c>
      <c r="O7" s="26" t="s">
        <v>37</v>
      </c>
      <c r="P7" s="236" t="str">
        <f>A11</f>
        <v>松陵中学校</v>
      </c>
      <c r="Q7" s="237"/>
      <c r="R7" s="237"/>
      <c r="S7" s="237"/>
      <c r="T7" s="238"/>
      <c r="U7" s="239"/>
      <c r="V7" s="240"/>
      <c r="W7" s="21"/>
      <c r="X7" s="21"/>
      <c r="Y7" s="22"/>
      <c r="Z7" s="243"/>
      <c r="AA7" s="243"/>
      <c r="AB7" s="23"/>
      <c r="AC7" s="23"/>
      <c r="AD7" s="23"/>
      <c r="AE7" s="23"/>
      <c r="AF7" s="24"/>
      <c r="AG7" s="25"/>
      <c r="AH7" s="11"/>
      <c r="AI7" s="11"/>
      <c r="AJ7" s="11"/>
    </row>
    <row r="8" spans="1:36" ht="17.25" customHeight="1">
      <c r="A8" t="s">
        <v>129</v>
      </c>
      <c r="F8" t="s">
        <v>133</v>
      </c>
      <c r="N8" s="19">
        <v>5</v>
      </c>
      <c r="O8" s="26" t="s">
        <v>38</v>
      </c>
      <c r="P8" s="236" t="str">
        <f>F4</f>
        <v>二本松第一中学校</v>
      </c>
      <c r="Q8" s="237"/>
      <c r="R8" s="237"/>
      <c r="S8" s="237"/>
      <c r="T8" s="238"/>
      <c r="U8" s="239"/>
      <c r="V8" s="240"/>
      <c r="W8" s="21"/>
      <c r="X8" s="21"/>
      <c r="Y8" s="22"/>
      <c r="Z8" s="243"/>
      <c r="AA8" s="243"/>
      <c r="AB8" s="23"/>
      <c r="AC8" s="23"/>
      <c r="AD8" s="23"/>
      <c r="AE8" s="23"/>
      <c r="AF8" s="24"/>
      <c r="AG8" s="25"/>
      <c r="AH8" s="11"/>
      <c r="AI8" s="11"/>
      <c r="AJ8" s="11"/>
    </row>
    <row r="9" spans="1:36" ht="17.25" customHeight="1">
      <c r="A9" t="s">
        <v>91</v>
      </c>
      <c r="F9" t="s">
        <v>111</v>
      </c>
      <c r="N9" s="19">
        <v>6</v>
      </c>
      <c r="O9" s="26" t="s">
        <v>41</v>
      </c>
      <c r="P9" s="236" t="str">
        <f>F7</f>
        <v>ＦＣヴェルジナーレ</v>
      </c>
      <c r="Q9" s="237"/>
      <c r="R9" s="237"/>
      <c r="S9" s="237"/>
      <c r="T9" s="238"/>
      <c r="U9" s="248"/>
      <c r="V9" s="249"/>
      <c r="W9" s="27"/>
      <c r="X9" s="27"/>
      <c r="Y9" s="28"/>
      <c r="Z9" s="232"/>
      <c r="AA9" s="232"/>
      <c r="AB9" s="29"/>
      <c r="AC9" s="29"/>
      <c r="AD9" s="29"/>
      <c r="AE9" s="29"/>
      <c r="AF9" s="24"/>
      <c r="AG9" s="30"/>
      <c r="AH9" s="11"/>
      <c r="AI9" s="11"/>
      <c r="AJ9" s="11"/>
    </row>
    <row r="10" spans="1:36" ht="17.25" customHeight="1">
      <c r="A10" t="s">
        <v>117</v>
      </c>
      <c r="F10" t="s">
        <v>147</v>
      </c>
      <c r="N10" s="19">
        <v>7</v>
      </c>
      <c r="O10" s="26" t="s">
        <v>42</v>
      </c>
      <c r="P10" s="236" t="str">
        <f>F8</f>
        <v>白沢中学校</v>
      </c>
      <c r="Q10" s="237"/>
      <c r="R10" s="237"/>
      <c r="S10" s="237"/>
      <c r="T10" s="238"/>
      <c r="U10" s="239"/>
      <c r="V10" s="240"/>
      <c r="W10" s="21"/>
      <c r="X10" s="21"/>
      <c r="Y10" s="22"/>
      <c r="Z10" s="243"/>
      <c r="AA10" s="243"/>
      <c r="AB10" s="23"/>
      <c r="AC10" s="23"/>
      <c r="AD10" s="23"/>
      <c r="AE10" s="23"/>
      <c r="AF10" s="24"/>
      <c r="AG10" s="25"/>
      <c r="AH10" s="11"/>
      <c r="AI10" s="11"/>
      <c r="AJ10" s="11"/>
    </row>
    <row r="11" spans="1:36" ht="17.25" customHeight="1" thickBot="1">
      <c r="A11" t="s">
        <v>89</v>
      </c>
      <c r="F11" t="s">
        <v>207</v>
      </c>
      <c r="N11" s="31">
        <v>8</v>
      </c>
      <c r="O11" s="32" t="s">
        <v>45</v>
      </c>
      <c r="P11" s="262" t="str">
        <f>F11</f>
        <v>飯野 ＦＣ</v>
      </c>
      <c r="Q11" s="263"/>
      <c r="R11" s="263"/>
      <c r="S11" s="263"/>
      <c r="T11" s="264"/>
      <c r="U11" s="244"/>
      <c r="V11" s="245"/>
      <c r="W11" s="33"/>
      <c r="X11" s="33"/>
      <c r="Y11" s="34"/>
      <c r="Z11" s="252"/>
      <c r="AA11" s="252"/>
      <c r="AB11" s="35"/>
      <c r="AC11" s="35"/>
      <c r="AD11" s="35"/>
      <c r="AE11" s="35"/>
      <c r="AF11" s="36"/>
      <c r="AG11" s="37"/>
      <c r="AH11" s="11"/>
      <c r="AI11" s="11"/>
      <c r="AJ11" s="11"/>
    </row>
    <row r="12" spans="14:36" ht="17.25" customHeight="1" thickBot="1"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9"/>
      <c r="AG12" s="39"/>
      <c r="AH12" s="38"/>
      <c r="AI12" s="38"/>
      <c r="AJ12" s="38"/>
    </row>
    <row r="13" spans="14:36" ht="17.25" customHeight="1" thickBot="1">
      <c r="N13" s="234" t="s">
        <v>8</v>
      </c>
      <c r="O13" s="204"/>
      <c r="P13" s="204"/>
      <c r="Q13" s="204"/>
      <c r="R13" s="204"/>
      <c r="S13" s="204"/>
      <c r="T13" s="235"/>
      <c r="U13" s="250" t="s">
        <v>1</v>
      </c>
      <c r="V13" s="251"/>
      <c r="W13" s="6" t="s">
        <v>2</v>
      </c>
      <c r="X13" s="6" t="s">
        <v>3</v>
      </c>
      <c r="Y13" s="7"/>
      <c r="Z13" s="241" t="s">
        <v>4</v>
      </c>
      <c r="AA13" s="242"/>
      <c r="AB13" s="8" t="s">
        <v>5</v>
      </c>
      <c r="AC13" s="8"/>
      <c r="AD13" s="8"/>
      <c r="AE13" s="8"/>
      <c r="AF13" s="9" t="s">
        <v>6</v>
      </c>
      <c r="AG13" s="10" t="s">
        <v>7</v>
      </c>
      <c r="AH13" s="38"/>
      <c r="AI13" s="38"/>
      <c r="AJ13" s="38"/>
    </row>
    <row r="14" spans="1:36" ht="17.25" customHeight="1" thickTop="1">
      <c r="A14" t="str">
        <f>P4</f>
        <v>福島第一中学校</v>
      </c>
      <c r="B14">
        <f aca="true" t="shared" si="0" ref="B14:B21">COUNTIF($A$27:$K$104,LEFT(A14,5))</f>
        <v>7</v>
      </c>
      <c r="F14" t="str">
        <f>P14</f>
        <v>モンターニャ</v>
      </c>
      <c r="G14">
        <f aca="true" t="shared" si="1" ref="G14:G21">COUNTIF($A$27:$K$104,LEFT(F14,5))</f>
        <v>7</v>
      </c>
      <c r="N14" s="12">
        <v>1</v>
      </c>
      <c r="O14" s="13" t="s">
        <v>17</v>
      </c>
      <c r="P14" s="236" t="str">
        <f>A5</f>
        <v>モンターニャ</v>
      </c>
      <c r="Q14" s="237"/>
      <c r="R14" s="237"/>
      <c r="S14" s="237"/>
      <c r="T14" s="238"/>
      <c r="U14" s="255"/>
      <c r="V14" s="256"/>
      <c r="W14" s="14"/>
      <c r="X14" s="14"/>
      <c r="Y14" s="15"/>
      <c r="Z14" s="253"/>
      <c r="AA14" s="254"/>
      <c r="AB14" s="16"/>
      <c r="AC14" s="16"/>
      <c r="AD14" s="16"/>
      <c r="AE14" s="16"/>
      <c r="AF14" s="17"/>
      <c r="AG14" s="18"/>
      <c r="AH14" s="38"/>
      <c r="AI14" s="38"/>
      <c r="AJ14" s="38"/>
    </row>
    <row r="15" spans="1:36" ht="17.25" customHeight="1">
      <c r="A15" t="str">
        <f aca="true" t="shared" si="2" ref="A15:A21">P5</f>
        <v>Ｎ.Ｆ.Ｃビバチェ</v>
      </c>
      <c r="B15">
        <f t="shared" si="0"/>
        <v>7</v>
      </c>
      <c r="F15" t="str">
        <f aca="true" t="shared" si="3" ref="F15:F21">P15</f>
        <v>大玉中学校</v>
      </c>
      <c r="G15">
        <f t="shared" si="1"/>
        <v>7</v>
      </c>
      <c r="N15" s="19">
        <v>2</v>
      </c>
      <c r="O15" s="20" t="s">
        <v>18</v>
      </c>
      <c r="P15" s="259" t="str">
        <f>A6</f>
        <v>大玉中学校</v>
      </c>
      <c r="Q15" s="260"/>
      <c r="R15" s="260"/>
      <c r="S15" s="260"/>
      <c r="T15" s="261"/>
      <c r="U15" s="257"/>
      <c r="V15" s="258"/>
      <c r="W15" s="21"/>
      <c r="X15" s="21"/>
      <c r="Y15" s="22"/>
      <c r="Z15" s="246"/>
      <c r="AA15" s="247"/>
      <c r="AB15" s="23"/>
      <c r="AC15" s="23"/>
      <c r="AD15" s="23"/>
      <c r="AE15" s="23"/>
      <c r="AF15" s="24"/>
      <c r="AG15" s="25"/>
      <c r="AH15" s="38"/>
      <c r="AI15" s="38"/>
      <c r="AJ15" s="38"/>
    </row>
    <row r="16" spans="1:36" ht="17.25" customHeight="1">
      <c r="A16" t="str">
        <f t="shared" si="2"/>
        <v>二本松第三中学校</v>
      </c>
      <c r="B16">
        <f t="shared" si="0"/>
        <v>7</v>
      </c>
      <c r="F16" t="str">
        <f t="shared" si="3"/>
        <v>信陵中学校</v>
      </c>
      <c r="G16">
        <f t="shared" si="1"/>
        <v>7</v>
      </c>
      <c r="N16" s="19">
        <v>3</v>
      </c>
      <c r="O16" s="26" t="s">
        <v>33</v>
      </c>
      <c r="P16" s="259" t="str">
        <f>A9</f>
        <v>信陵中学校</v>
      </c>
      <c r="Q16" s="260"/>
      <c r="R16" s="260"/>
      <c r="S16" s="260"/>
      <c r="T16" s="261"/>
      <c r="U16" s="239"/>
      <c r="V16" s="240"/>
      <c r="W16" s="21"/>
      <c r="X16" s="21"/>
      <c r="Y16" s="22"/>
      <c r="Z16" s="243"/>
      <c r="AA16" s="243"/>
      <c r="AB16" s="23"/>
      <c r="AC16" s="23"/>
      <c r="AD16" s="23"/>
      <c r="AE16" s="23"/>
      <c r="AF16" s="24"/>
      <c r="AG16" s="25"/>
      <c r="AH16" s="38"/>
      <c r="AI16" s="38"/>
      <c r="AJ16" s="38"/>
    </row>
    <row r="17" spans="1:36" ht="17.25" customHeight="1">
      <c r="A17" t="str">
        <f t="shared" si="2"/>
        <v>松陵中学校</v>
      </c>
      <c r="B17">
        <f t="shared" si="0"/>
        <v>7</v>
      </c>
      <c r="F17" t="str">
        <f t="shared" si="3"/>
        <v>蓬莱中学校</v>
      </c>
      <c r="G17">
        <f t="shared" si="1"/>
        <v>7</v>
      </c>
      <c r="N17" s="19">
        <v>4</v>
      </c>
      <c r="O17" s="26" t="s">
        <v>19</v>
      </c>
      <c r="P17" s="259" t="str">
        <f>A10</f>
        <v>蓬莱中学校</v>
      </c>
      <c r="Q17" s="260"/>
      <c r="R17" s="260"/>
      <c r="S17" s="260"/>
      <c r="T17" s="261"/>
      <c r="U17" s="239"/>
      <c r="V17" s="240"/>
      <c r="W17" s="21"/>
      <c r="X17" s="21"/>
      <c r="Y17" s="22"/>
      <c r="Z17" s="243"/>
      <c r="AA17" s="243"/>
      <c r="AB17" s="23"/>
      <c r="AC17" s="23"/>
      <c r="AD17" s="23"/>
      <c r="AE17" s="23"/>
      <c r="AF17" s="24"/>
      <c r="AG17" s="25"/>
      <c r="AH17" s="38"/>
      <c r="AI17" s="38"/>
      <c r="AJ17" s="38"/>
    </row>
    <row r="18" spans="1:36" ht="17.25" customHeight="1">
      <c r="A18" t="str">
        <f t="shared" si="2"/>
        <v>二本松第一中学校</v>
      </c>
      <c r="B18">
        <f t="shared" si="0"/>
        <v>7</v>
      </c>
      <c r="F18" t="str">
        <f t="shared" si="3"/>
        <v>福島第二中学校</v>
      </c>
      <c r="G18">
        <f t="shared" si="1"/>
        <v>7</v>
      </c>
      <c r="N18" s="19">
        <v>5</v>
      </c>
      <c r="O18" s="26" t="s">
        <v>39</v>
      </c>
      <c r="P18" s="236" t="str">
        <f>F5</f>
        <v>福島第二中学校</v>
      </c>
      <c r="Q18" s="237"/>
      <c r="R18" s="237"/>
      <c r="S18" s="237"/>
      <c r="T18" s="238"/>
      <c r="U18" s="239"/>
      <c r="V18" s="240"/>
      <c r="W18" s="21"/>
      <c r="X18" s="21"/>
      <c r="Y18" s="22"/>
      <c r="Z18" s="243"/>
      <c r="AA18" s="243"/>
      <c r="AB18" s="23"/>
      <c r="AC18" s="23"/>
      <c r="AD18" s="23"/>
      <c r="AE18" s="23"/>
      <c r="AF18" s="24"/>
      <c r="AG18" s="25"/>
      <c r="AH18" s="38"/>
      <c r="AI18" s="38"/>
      <c r="AJ18" s="38"/>
    </row>
    <row r="19" spans="1:36" ht="17.25" customHeight="1">
      <c r="A19" t="str">
        <f t="shared" si="2"/>
        <v>ＦＣヴェルジナーレ</v>
      </c>
      <c r="B19">
        <f t="shared" si="0"/>
        <v>7</v>
      </c>
      <c r="F19" t="str">
        <f t="shared" si="3"/>
        <v>信夫中学校</v>
      </c>
      <c r="G19">
        <f t="shared" si="1"/>
        <v>7</v>
      </c>
      <c r="N19" s="19">
        <v>6</v>
      </c>
      <c r="O19" s="26" t="s">
        <v>40</v>
      </c>
      <c r="P19" s="236" t="str">
        <f>F6</f>
        <v>信夫中学校</v>
      </c>
      <c r="Q19" s="237"/>
      <c r="R19" s="237"/>
      <c r="S19" s="237"/>
      <c r="T19" s="238"/>
      <c r="U19" s="248"/>
      <c r="V19" s="249"/>
      <c r="W19" s="27"/>
      <c r="X19" s="27"/>
      <c r="Y19" s="28"/>
      <c r="Z19" s="232"/>
      <c r="AA19" s="232"/>
      <c r="AB19" s="29"/>
      <c r="AC19" s="29"/>
      <c r="AD19" s="29"/>
      <c r="AE19" s="29"/>
      <c r="AF19" s="24"/>
      <c r="AG19" s="30"/>
      <c r="AH19" s="38"/>
      <c r="AI19" s="38"/>
      <c r="AJ19" s="38"/>
    </row>
    <row r="20" spans="1:36" ht="17.25" customHeight="1">
      <c r="A20" t="str">
        <f t="shared" si="2"/>
        <v>白沢中学校</v>
      </c>
      <c r="B20">
        <f t="shared" si="0"/>
        <v>7</v>
      </c>
      <c r="F20" t="str">
        <f t="shared" si="3"/>
        <v>福島第三中学校</v>
      </c>
      <c r="G20">
        <f t="shared" si="1"/>
        <v>7</v>
      </c>
      <c r="N20" s="19">
        <v>7</v>
      </c>
      <c r="O20" s="20" t="s">
        <v>43</v>
      </c>
      <c r="P20" s="236" t="str">
        <f>F9</f>
        <v>福島第三中学校</v>
      </c>
      <c r="Q20" s="237"/>
      <c r="R20" s="237"/>
      <c r="S20" s="237"/>
      <c r="T20" s="238"/>
      <c r="U20" s="239"/>
      <c r="V20" s="240"/>
      <c r="W20" s="21"/>
      <c r="X20" s="21"/>
      <c r="Y20" s="22"/>
      <c r="Z20" s="243"/>
      <c r="AA20" s="243"/>
      <c r="AB20" s="23"/>
      <c r="AC20" s="23"/>
      <c r="AD20" s="23"/>
      <c r="AE20" s="23"/>
      <c r="AF20" s="24"/>
      <c r="AG20" s="25"/>
      <c r="AH20" s="38"/>
      <c r="AI20" s="38"/>
      <c r="AJ20" s="38"/>
    </row>
    <row r="21" spans="1:36" ht="17.25" customHeight="1" thickBot="1">
      <c r="A21" t="str">
        <f t="shared" si="2"/>
        <v>飯野 ＦＣ</v>
      </c>
      <c r="B21">
        <f t="shared" si="0"/>
        <v>7</v>
      </c>
      <c r="F21" t="str">
        <f t="shared" si="3"/>
        <v>ジェイム福島ＦＣ</v>
      </c>
      <c r="G21">
        <f t="shared" si="1"/>
        <v>7</v>
      </c>
      <c r="N21" s="31">
        <v>8</v>
      </c>
      <c r="O21" s="32" t="s">
        <v>44</v>
      </c>
      <c r="P21" s="267" t="str">
        <f>F10</f>
        <v>ジェイム福島ＦＣ</v>
      </c>
      <c r="Q21" s="268"/>
      <c r="R21" s="268"/>
      <c r="S21" s="268"/>
      <c r="T21" s="269"/>
      <c r="U21" s="244"/>
      <c r="V21" s="245"/>
      <c r="W21" s="33"/>
      <c r="X21" s="33"/>
      <c r="Y21" s="34"/>
      <c r="Z21" s="252"/>
      <c r="AA21" s="252"/>
      <c r="AB21" s="35"/>
      <c r="AC21" s="35"/>
      <c r="AD21" s="35"/>
      <c r="AE21" s="35"/>
      <c r="AF21" s="36"/>
      <c r="AG21" s="37"/>
      <c r="AH21" s="38"/>
      <c r="AI21" s="38"/>
      <c r="AJ21" s="38"/>
    </row>
    <row r="22" spans="14:36" ht="17.25" customHeight="1" thickBot="1"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9"/>
      <c r="AG22" s="39"/>
      <c r="AH22" s="38"/>
      <c r="AI22" s="38"/>
      <c r="AJ22" s="38"/>
    </row>
    <row r="23" spans="14:36" ht="17.25" customHeight="1" thickBot="1" thickTop="1">
      <c r="N23" s="265" t="s">
        <v>9</v>
      </c>
      <c r="O23" s="266"/>
      <c r="P23" s="229" t="s">
        <v>10</v>
      </c>
      <c r="Q23" s="229"/>
      <c r="R23" s="229"/>
      <c r="S23" s="229"/>
      <c r="T23" s="229"/>
      <c r="U23" s="229" t="s">
        <v>11</v>
      </c>
      <c r="V23" s="229"/>
      <c r="W23" s="230"/>
      <c r="X23" s="231"/>
      <c r="Y23" s="38"/>
      <c r="Z23" s="265" t="s">
        <v>9</v>
      </c>
      <c r="AA23" s="266"/>
      <c r="AB23" s="229" t="s">
        <v>10</v>
      </c>
      <c r="AC23" s="229"/>
      <c r="AD23" s="229"/>
      <c r="AE23" s="229"/>
      <c r="AF23" s="229"/>
      <c r="AG23" s="229" t="s">
        <v>11</v>
      </c>
      <c r="AH23" s="229"/>
      <c r="AI23" s="230"/>
      <c r="AJ23" s="231"/>
    </row>
    <row r="24" spans="14:36" ht="17.25" customHeight="1" thickTop="1"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9"/>
      <c r="AG24" s="39"/>
      <c r="AH24" s="38"/>
      <c r="AI24" s="38"/>
      <c r="AJ24" s="38"/>
    </row>
    <row r="25" spans="14:36" ht="17.25" customHeight="1" thickBot="1">
      <c r="N25" s="40" t="s">
        <v>46</v>
      </c>
      <c r="O25" s="41"/>
      <c r="P25" s="41"/>
      <c r="Q25" s="101"/>
      <c r="R25" s="38"/>
      <c r="S25" s="38"/>
      <c r="T25" s="38"/>
      <c r="U25" s="38"/>
      <c r="V25" s="38"/>
      <c r="W25" s="38"/>
      <c r="X25" s="38"/>
      <c r="Y25" s="38"/>
      <c r="Z25"/>
      <c r="AA25"/>
      <c r="AB25"/>
      <c r="AC25"/>
      <c r="AD25"/>
      <c r="AE25"/>
      <c r="AF25"/>
      <c r="AG25"/>
      <c r="AH25"/>
      <c r="AI25"/>
      <c r="AJ25"/>
    </row>
    <row r="26" spans="1:36" ht="17.25" customHeight="1" thickBot="1">
      <c r="A26" t="s">
        <v>177</v>
      </c>
      <c r="F26" t="s">
        <v>177</v>
      </c>
      <c r="N26" s="42" t="s">
        <v>12</v>
      </c>
      <c r="O26" s="43" t="s">
        <v>13</v>
      </c>
      <c r="P26" s="187" t="s">
        <v>20</v>
      </c>
      <c r="Q26" s="188"/>
      <c r="R26" s="189"/>
      <c r="S26" s="190"/>
      <c r="T26" s="190"/>
      <c r="U26" s="168" t="s">
        <v>14</v>
      </c>
      <c r="V26" s="169"/>
      <c r="W26" s="169"/>
      <c r="X26" s="170"/>
      <c r="Y26" s="44"/>
      <c r="Z26"/>
      <c r="AA26"/>
      <c r="AB26"/>
      <c r="AC26"/>
      <c r="AD26"/>
      <c r="AE26"/>
      <c r="AF26"/>
      <c r="AG26"/>
      <c r="AH26"/>
      <c r="AI26"/>
      <c r="AJ26"/>
    </row>
    <row r="27" spans="1:36" ht="17.25" customHeight="1" thickTop="1">
      <c r="A27" t="s">
        <v>226</v>
      </c>
      <c r="B27" t="str">
        <f>LEFT(A27,5)</f>
        <v>蓬莱中学校</v>
      </c>
      <c r="D27" t="str">
        <f>IF(COUNTBLANK(A27)=1,"",MID(A27,(FIND("&gt;  ",A27,6)+3),5))</f>
        <v>福島第三中</v>
      </c>
      <c r="G27">
        <f>LEFT(F27,5)</f>
      </c>
      <c r="I27">
        <f>IF(COUNTBLANK(F27)=1,"",MID(F27,(FIND("&gt;  ",F27,6)+3),5))</f>
      </c>
      <c r="N27" s="45">
        <v>1</v>
      </c>
      <c r="O27" s="46">
        <v>0.3958333333333333</v>
      </c>
      <c r="P27" s="47" t="str">
        <f>B27</f>
        <v>蓬莱中学校</v>
      </c>
      <c r="Q27" s="48"/>
      <c r="R27" s="48" t="s">
        <v>16</v>
      </c>
      <c r="S27" s="48"/>
      <c r="T27" s="49" t="str">
        <f>D27</f>
        <v>福島第三中</v>
      </c>
      <c r="U27" s="171" t="str">
        <f>P28</f>
        <v>福島第二中</v>
      </c>
      <c r="V27" s="172"/>
      <c r="W27" s="175" t="str">
        <f>T28</f>
        <v>信夫中学校</v>
      </c>
      <c r="X27" s="176"/>
      <c r="Y27" s="44"/>
      <c r="Z27"/>
      <c r="AA27"/>
      <c r="AB27"/>
      <c r="AC27"/>
      <c r="AD27"/>
      <c r="AE27"/>
      <c r="AF27"/>
      <c r="AG27"/>
      <c r="AH27"/>
      <c r="AI27"/>
      <c r="AJ27"/>
    </row>
    <row r="28" spans="1:36" ht="17.25" customHeight="1">
      <c r="A28" t="s">
        <v>200</v>
      </c>
      <c r="B28" t="str">
        <f aca="true" t="shared" si="4" ref="B28:B100">LEFT(A28,5)</f>
        <v>福島第二中</v>
      </c>
      <c r="D28" t="str">
        <f>IF(COUNTBLANK(A28)=1,"",MID(A28,(FIND("&gt;  ",A28,6)+3),5))</f>
        <v>信夫中学校</v>
      </c>
      <c r="G28">
        <f aca="true" t="shared" si="5" ref="G28:G100">LEFT(F28,5)</f>
      </c>
      <c r="I28">
        <f>IF(COUNTBLANK(F28)=1,"",MID(F28,(FIND("&gt;  ",F28,6)+3),5))</f>
      </c>
      <c r="N28" s="52">
        <v>2</v>
      </c>
      <c r="O28" s="53">
        <v>0.4583333333333333</v>
      </c>
      <c r="P28" s="54" t="str">
        <f>B28</f>
        <v>福島第二中</v>
      </c>
      <c r="Q28" s="55"/>
      <c r="R28" s="55" t="s">
        <v>16</v>
      </c>
      <c r="S28" s="55"/>
      <c r="T28" s="56" t="str">
        <f>D28</f>
        <v>信夫中学校</v>
      </c>
      <c r="U28" s="192" t="str">
        <f>P27</f>
        <v>蓬莱中学校</v>
      </c>
      <c r="V28" s="193"/>
      <c r="W28" s="184" t="str">
        <f>T27</f>
        <v>福島第三中</v>
      </c>
      <c r="X28" s="185"/>
      <c r="Y28" s="44"/>
      <c r="Z28"/>
      <c r="AA28"/>
      <c r="AB28"/>
      <c r="AC28"/>
      <c r="AD28"/>
      <c r="AE28"/>
      <c r="AF28"/>
      <c r="AG28"/>
      <c r="AH28"/>
      <c r="AI28"/>
      <c r="AJ28"/>
    </row>
    <row r="29" spans="1:36" ht="17.25" customHeight="1">
      <c r="A29" t="s">
        <v>209</v>
      </c>
      <c r="B29" t="str">
        <f t="shared" si="4"/>
        <v>松陵中学校</v>
      </c>
      <c r="D29" t="str">
        <f>IF(COUNTBLANK(A29)=1,"",MID(A29,(FIND("&gt;  ",A29,6)+3),5))</f>
        <v>白沢中学校</v>
      </c>
      <c r="G29">
        <f t="shared" si="5"/>
      </c>
      <c r="I29">
        <f>IF(COUNTBLANK(F29)=1,"",MID(F29,(FIND("&gt;  ",F29,6)+3),5))</f>
      </c>
      <c r="N29" s="59">
        <v>3</v>
      </c>
      <c r="O29" s="60">
        <v>0.5625</v>
      </c>
      <c r="P29" s="61" t="str">
        <f>B29</f>
        <v>松陵中学校</v>
      </c>
      <c r="Q29" s="62"/>
      <c r="R29" s="62" t="s">
        <v>16</v>
      </c>
      <c r="S29" s="62"/>
      <c r="T29" s="63" t="str">
        <f>D29</f>
        <v>白沢中学校</v>
      </c>
      <c r="U29" s="182" t="str">
        <f>P30</f>
        <v>二本松第一</v>
      </c>
      <c r="V29" s="183"/>
      <c r="W29" s="184" t="str">
        <f>T30</f>
        <v>ＦＣヴェル</v>
      </c>
      <c r="X29" s="185"/>
      <c r="Y29" s="44"/>
      <c r="Z29"/>
      <c r="AA29"/>
      <c r="AB29"/>
      <c r="AC29"/>
      <c r="AD29"/>
      <c r="AE29"/>
      <c r="AF29"/>
      <c r="AG29"/>
      <c r="AH29"/>
      <c r="AI29"/>
      <c r="AJ29"/>
    </row>
    <row r="30" spans="1:36" ht="17.25" customHeight="1" thickBot="1">
      <c r="A30" t="s">
        <v>197</v>
      </c>
      <c r="B30" t="str">
        <f t="shared" si="4"/>
        <v>二本松第一</v>
      </c>
      <c r="D30" t="str">
        <f>IF(COUNTBLANK(A30)=1,"",MID(A30,(FIND("&gt;  ",A30,6)+3),5))</f>
        <v>ＦＣヴェル</v>
      </c>
      <c r="G30">
        <f t="shared" si="5"/>
      </c>
      <c r="I30">
        <f>IF(COUNTBLANK(F30)=1,"",MID(F30,(FIND("&gt;  ",F30,6)+3),5))</f>
      </c>
      <c r="N30" s="65">
        <v>4</v>
      </c>
      <c r="O30" s="66">
        <v>0.625</v>
      </c>
      <c r="P30" s="67" t="str">
        <f>B30</f>
        <v>二本松第一</v>
      </c>
      <c r="Q30" s="68"/>
      <c r="R30" s="68" t="s">
        <v>16</v>
      </c>
      <c r="S30" s="68"/>
      <c r="T30" s="69" t="str">
        <f>D30</f>
        <v>ＦＣヴェル</v>
      </c>
      <c r="U30" s="177" t="str">
        <f>P29</f>
        <v>松陵中学校</v>
      </c>
      <c r="V30" s="178"/>
      <c r="W30" s="180" t="str">
        <f>T29</f>
        <v>白沢中学校</v>
      </c>
      <c r="X30" s="181"/>
      <c r="Y30" s="44"/>
      <c r="Z30"/>
      <c r="AA30"/>
      <c r="AB30"/>
      <c r="AC30"/>
      <c r="AD30"/>
      <c r="AE30"/>
      <c r="AF30"/>
      <c r="AG30"/>
      <c r="AH30"/>
      <c r="AI30"/>
      <c r="AJ30"/>
    </row>
    <row r="31" spans="1:36" ht="17.25" customHeight="1">
      <c r="A31" t="s">
        <v>178</v>
      </c>
      <c r="F31" t="s">
        <v>178</v>
      </c>
      <c r="N31" s="70"/>
      <c r="O31" s="70"/>
      <c r="P31" s="70"/>
      <c r="Q31" s="70"/>
      <c r="R31" s="38"/>
      <c r="S31" s="38"/>
      <c r="T31" s="38"/>
      <c r="U31" s="38"/>
      <c r="V31" s="38"/>
      <c r="W31" s="38"/>
      <c r="X31" s="38"/>
      <c r="Y31" s="38"/>
      <c r="Z31"/>
      <c r="AA31"/>
      <c r="AB31"/>
      <c r="AC31"/>
      <c r="AD31"/>
      <c r="AE31"/>
      <c r="AF31"/>
      <c r="AG31"/>
      <c r="AH31"/>
      <c r="AI31"/>
      <c r="AJ31"/>
    </row>
    <row r="32" spans="14:36" ht="17.25" customHeight="1" thickBot="1">
      <c r="N32" s="40" t="s">
        <v>47</v>
      </c>
      <c r="O32" s="41"/>
      <c r="P32" s="41"/>
      <c r="Q32" s="101"/>
      <c r="R32" s="38"/>
      <c r="S32" s="38"/>
      <c r="T32" s="38"/>
      <c r="U32" s="38"/>
      <c r="V32" s="38"/>
      <c r="W32" s="38"/>
      <c r="X32" s="38"/>
      <c r="Y32" s="38"/>
      <c r="Z32"/>
      <c r="AA32"/>
      <c r="AB32"/>
      <c r="AC32"/>
      <c r="AD32"/>
      <c r="AE32"/>
      <c r="AF32"/>
      <c r="AG32"/>
      <c r="AH32"/>
      <c r="AI32"/>
      <c r="AJ32"/>
    </row>
    <row r="33" spans="1:36" ht="17.25" customHeight="1" thickBot="1">
      <c r="A33" t="s">
        <v>177</v>
      </c>
      <c r="N33" s="42" t="s">
        <v>12</v>
      </c>
      <c r="O33" s="43" t="s">
        <v>13</v>
      </c>
      <c r="P33" s="187" t="s">
        <v>20</v>
      </c>
      <c r="Q33" s="188"/>
      <c r="R33" s="189"/>
      <c r="S33" s="190"/>
      <c r="T33" s="190"/>
      <c r="U33" s="168" t="s">
        <v>14</v>
      </c>
      <c r="V33" s="169"/>
      <c r="W33" s="169"/>
      <c r="X33" s="170"/>
      <c r="Y33" s="44"/>
      <c r="Z33"/>
      <c r="AA33"/>
      <c r="AB33"/>
      <c r="AC33"/>
      <c r="AD33"/>
      <c r="AE33"/>
      <c r="AF33"/>
      <c r="AG33"/>
      <c r="AH33"/>
      <c r="AI33"/>
      <c r="AJ33"/>
    </row>
    <row r="34" spans="1:36" ht="17.25" customHeight="1" thickTop="1">
      <c r="A34" t="s">
        <v>183</v>
      </c>
      <c r="B34" t="str">
        <f t="shared" si="4"/>
        <v>福島第一中</v>
      </c>
      <c r="D34" t="str">
        <f>IF(COUNTBLANK(A34)=1,"",MID(A34,(FIND("&gt;  ",A34,6)+3),5))</f>
        <v>Ｎ.Ｆ.Ｃ</v>
      </c>
      <c r="G34">
        <f t="shared" si="5"/>
      </c>
      <c r="I34">
        <f>IF(COUNTBLANK(F34)=1,"",MID(F34,(FIND("&gt;  ",F34,6)+3),5))</f>
      </c>
      <c r="N34" s="45">
        <v>1</v>
      </c>
      <c r="O34" s="46">
        <v>0.3958333333333333</v>
      </c>
      <c r="P34" s="47" t="str">
        <f>B34</f>
        <v>福島第一中</v>
      </c>
      <c r="Q34" s="48"/>
      <c r="R34" s="48" t="s">
        <v>16</v>
      </c>
      <c r="S34" s="48"/>
      <c r="T34" s="160" t="str">
        <f>D34</f>
        <v>Ｎ.Ｆ.Ｃ</v>
      </c>
      <c r="U34" s="171" t="str">
        <f>P35</f>
        <v>二本松第三</v>
      </c>
      <c r="V34" s="172"/>
      <c r="W34" s="175" t="str">
        <f>T35</f>
        <v>飯野 ＦＣ</v>
      </c>
      <c r="X34" s="176"/>
      <c r="Y34" s="44"/>
      <c r="Z34"/>
      <c r="AA34"/>
      <c r="AB34"/>
      <c r="AC34"/>
      <c r="AD34"/>
      <c r="AE34"/>
      <c r="AF34"/>
      <c r="AG34"/>
      <c r="AH34"/>
      <c r="AI34"/>
      <c r="AJ34"/>
    </row>
    <row r="35" spans="1:36" ht="17.25" customHeight="1">
      <c r="A35" t="s">
        <v>208</v>
      </c>
      <c r="B35" t="str">
        <f t="shared" si="4"/>
        <v>二本松第三</v>
      </c>
      <c r="D35" t="str">
        <f>IF(COUNTBLANK(A35)=1,"",MID(A35,(FIND("&gt;  ",A35,6)+3),5))</f>
        <v>飯野 ＦＣ</v>
      </c>
      <c r="G35">
        <f t="shared" si="5"/>
      </c>
      <c r="I35">
        <f>IF(COUNTBLANK(F35)=1,"",MID(F35,(FIND("&gt;  ",F35,6)+3),5))</f>
      </c>
      <c r="N35" s="52">
        <v>2</v>
      </c>
      <c r="O35" s="53">
        <v>0.4583333333333333</v>
      </c>
      <c r="P35" s="54" t="str">
        <f>B35</f>
        <v>二本松第三</v>
      </c>
      <c r="Q35" s="55"/>
      <c r="R35" s="55" t="s">
        <v>16</v>
      </c>
      <c r="S35" s="55"/>
      <c r="T35" s="56" t="str">
        <f>D35</f>
        <v>飯野 ＦＣ</v>
      </c>
      <c r="U35" s="192" t="str">
        <f>P34</f>
        <v>福島第一中</v>
      </c>
      <c r="V35" s="193"/>
      <c r="W35" s="272" t="str">
        <f>T34</f>
        <v>Ｎ.Ｆ.Ｃ</v>
      </c>
      <c r="X35" s="273"/>
      <c r="Y35" s="44"/>
      <c r="Z35"/>
      <c r="AA35"/>
      <c r="AB35"/>
      <c r="AC35"/>
      <c r="AD35"/>
      <c r="AE35"/>
      <c r="AF35"/>
      <c r="AG35"/>
      <c r="AH35"/>
      <c r="AI35"/>
      <c r="AJ35"/>
    </row>
    <row r="36" spans="1:36" ht="17.25" customHeight="1">
      <c r="A36" t="s">
        <v>230</v>
      </c>
      <c r="B36" t="str">
        <f t="shared" si="4"/>
        <v>モンターニ</v>
      </c>
      <c r="D36" t="str">
        <f>IF(COUNTBLANK(A36)=1,"",MID(A36,(FIND("&gt;  ",A36,6)+3),5))</f>
        <v>福島第二中</v>
      </c>
      <c r="G36">
        <f t="shared" si="5"/>
      </c>
      <c r="I36">
        <f>IF(COUNTBLANK(F36)=1,"",MID(F36,(FIND("&gt;  ",F36,6)+3),5))</f>
      </c>
      <c r="N36" s="59">
        <v>3</v>
      </c>
      <c r="O36" s="60">
        <v>0.5625</v>
      </c>
      <c r="P36" s="61" t="str">
        <f>B36</f>
        <v>モンターニ</v>
      </c>
      <c r="Q36" s="62"/>
      <c r="R36" s="62" t="s">
        <v>16</v>
      </c>
      <c r="S36" s="62"/>
      <c r="T36" s="63" t="str">
        <f>D36</f>
        <v>福島第二中</v>
      </c>
      <c r="U36" s="182" t="str">
        <f>P37</f>
        <v>信夫中学校</v>
      </c>
      <c r="V36" s="183"/>
      <c r="W36" s="184" t="str">
        <f>T37</f>
        <v>蓬莱中学校</v>
      </c>
      <c r="X36" s="185"/>
      <c r="Y36" s="44"/>
      <c r="Z36"/>
      <c r="AA36"/>
      <c r="AB36"/>
      <c r="AC36"/>
      <c r="AD36"/>
      <c r="AE36"/>
      <c r="AF36"/>
      <c r="AG36"/>
      <c r="AH36"/>
      <c r="AI36"/>
      <c r="AJ36"/>
    </row>
    <row r="37" spans="1:36" ht="17.25" customHeight="1" thickBot="1">
      <c r="A37" t="s">
        <v>231</v>
      </c>
      <c r="B37" t="str">
        <f t="shared" si="4"/>
        <v>信夫中学校</v>
      </c>
      <c r="D37" t="str">
        <f>IF(COUNTBLANK(A37)=1,"",MID(A37,(FIND("&gt;  ",A37,6)+3),5))</f>
        <v>蓬莱中学校</v>
      </c>
      <c r="G37">
        <f t="shared" si="5"/>
      </c>
      <c r="I37">
        <f>IF(COUNTBLANK(F37)=1,"",MID(F37,(FIND("&gt;  ",F37,6)+3),5))</f>
      </c>
      <c r="N37" s="65">
        <v>4</v>
      </c>
      <c r="O37" s="66">
        <v>0.625</v>
      </c>
      <c r="P37" s="67" t="str">
        <f>B37</f>
        <v>信夫中学校</v>
      </c>
      <c r="Q37" s="68"/>
      <c r="R37" s="68" t="s">
        <v>16</v>
      </c>
      <c r="S37" s="68"/>
      <c r="T37" s="69" t="str">
        <f>D37</f>
        <v>蓬莱中学校</v>
      </c>
      <c r="U37" s="177" t="str">
        <f>P36</f>
        <v>モンターニ</v>
      </c>
      <c r="V37" s="178"/>
      <c r="W37" s="180" t="str">
        <f>T36</f>
        <v>福島第二中</v>
      </c>
      <c r="X37" s="181"/>
      <c r="Y37" s="44"/>
      <c r="Z37"/>
      <c r="AA37"/>
      <c r="AB37"/>
      <c r="AC37"/>
      <c r="AD37"/>
      <c r="AE37"/>
      <c r="AF37"/>
      <c r="AG37"/>
      <c r="AH37"/>
      <c r="AI37"/>
      <c r="AJ37"/>
    </row>
    <row r="38" spans="1:36" ht="17.25" customHeight="1">
      <c r="A38" t="s">
        <v>178</v>
      </c>
      <c r="N38" s="44"/>
      <c r="O38" s="44"/>
      <c r="P38" s="103"/>
      <c r="Q38" s="44"/>
      <c r="R38" s="44"/>
      <c r="S38" s="44"/>
      <c r="T38" s="103"/>
      <c r="U38" s="44"/>
      <c r="V38" s="44"/>
      <c r="W38" s="44"/>
      <c r="X38" s="44"/>
      <c r="Y38" s="44"/>
      <c r="Z38"/>
      <c r="AA38"/>
      <c r="AB38"/>
      <c r="AC38"/>
      <c r="AD38"/>
      <c r="AE38"/>
      <c r="AF38"/>
      <c r="AG38"/>
      <c r="AH38"/>
      <c r="AI38"/>
      <c r="AJ38"/>
    </row>
    <row r="39" spans="14:36" ht="17.25" customHeight="1" thickBot="1">
      <c r="N39" s="40" t="s">
        <v>48</v>
      </c>
      <c r="O39" s="41"/>
      <c r="P39" s="41"/>
      <c r="Q39" s="101"/>
      <c r="R39" s="38"/>
      <c r="S39" s="38"/>
      <c r="T39" s="38"/>
      <c r="U39" s="38"/>
      <c r="V39" s="38"/>
      <c r="W39" s="38"/>
      <c r="X39" s="38"/>
      <c r="Y39" s="38"/>
      <c r="Z39" s="219" t="str">
        <f>N39</f>
        <v>②11月26日(土)</v>
      </c>
      <c r="AA39" s="220"/>
      <c r="AB39" s="220"/>
      <c r="AC39" s="101"/>
      <c r="AD39" s="38"/>
      <c r="AE39" s="38"/>
      <c r="AF39" s="39"/>
      <c r="AG39" s="39"/>
      <c r="AH39" s="38"/>
      <c r="AI39" s="38"/>
      <c r="AJ39" s="38"/>
    </row>
    <row r="40" spans="1:36" ht="17.25" customHeight="1" thickBot="1">
      <c r="A40" t="s">
        <v>179</v>
      </c>
      <c r="F40" t="s">
        <v>179</v>
      </c>
      <c r="N40" s="42" t="s">
        <v>12</v>
      </c>
      <c r="O40" s="43" t="s">
        <v>13</v>
      </c>
      <c r="P40" s="187" t="s">
        <v>20</v>
      </c>
      <c r="Q40" s="188"/>
      <c r="R40" s="189"/>
      <c r="S40" s="190"/>
      <c r="T40" s="190"/>
      <c r="U40" s="168" t="s">
        <v>14</v>
      </c>
      <c r="V40" s="169"/>
      <c r="W40" s="169"/>
      <c r="X40" s="170"/>
      <c r="Y40" s="44"/>
      <c r="Z40" s="42" t="s">
        <v>12</v>
      </c>
      <c r="AA40" s="43" t="s">
        <v>13</v>
      </c>
      <c r="AB40" s="187" t="s">
        <v>21</v>
      </c>
      <c r="AC40" s="188"/>
      <c r="AD40" s="188"/>
      <c r="AE40" s="188"/>
      <c r="AF40" s="190"/>
      <c r="AG40" s="168" t="s">
        <v>14</v>
      </c>
      <c r="AH40" s="169"/>
      <c r="AI40" s="169"/>
      <c r="AJ40" s="170"/>
    </row>
    <row r="41" spans="1:36" ht="17.25" customHeight="1" thickTop="1">
      <c r="A41" t="s">
        <v>185</v>
      </c>
      <c r="B41" t="str">
        <f t="shared" si="4"/>
        <v>福島第一中</v>
      </c>
      <c r="D41" t="str">
        <f>IF(COUNTBLANK(A41)=1,"",MID(A41,(FIND("&gt;  ",A41,6)+3),5))</f>
        <v>二本松第三</v>
      </c>
      <c r="F41" t="s">
        <v>227</v>
      </c>
      <c r="G41" t="str">
        <f t="shared" si="5"/>
        <v>モンターニ</v>
      </c>
      <c r="I41" t="str">
        <f>IF(COUNTBLANK(F41)=1,"",MID(F41,(FIND("&gt;  ",F41,6)+3),5))</f>
        <v>信陵中学校</v>
      </c>
      <c r="N41" s="45">
        <v>1</v>
      </c>
      <c r="O41" s="46">
        <v>0.3958333333333333</v>
      </c>
      <c r="P41" s="47" t="str">
        <f>B41</f>
        <v>福島第一中</v>
      </c>
      <c r="Q41" s="48"/>
      <c r="R41" s="48" t="s">
        <v>16</v>
      </c>
      <c r="S41" s="48"/>
      <c r="T41" s="49" t="str">
        <f>D41</f>
        <v>二本松第三</v>
      </c>
      <c r="U41" s="171" t="str">
        <f>P42</f>
        <v>松陵中学校</v>
      </c>
      <c r="V41" s="172"/>
      <c r="W41" s="173" t="str">
        <f>T42</f>
        <v>Ｎ.Ｆ.Ｃ</v>
      </c>
      <c r="X41" s="174"/>
      <c r="Y41" s="44"/>
      <c r="Z41" s="45">
        <v>1</v>
      </c>
      <c r="AA41" s="46">
        <v>0.3958333333333333</v>
      </c>
      <c r="AB41" s="50" t="str">
        <f>G41</f>
        <v>モンターニ</v>
      </c>
      <c r="AC41" s="48"/>
      <c r="AD41" s="48" t="s">
        <v>16</v>
      </c>
      <c r="AE41" s="48"/>
      <c r="AF41" s="51" t="str">
        <f>I41</f>
        <v>信陵中学校</v>
      </c>
      <c r="AG41" s="171" t="str">
        <f>AB42</f>
        <v>蓬莱中学校</v>
      </c>
      <c r="AH41" s="172"/>
      <c r="AI41" s="175" t="str">
        <f>AF42</f>
        <v>大玉中学校</v>
      </c>
      <c r="AJ41" s="176"/>
    </row>
    <row r="42" spans="1:36" ht="17.25" customHeight="1">
      <c r="A42" t="s">
        <v>188</v>
      </c>
      <c r="B42" t="str">
        <f t="shared" si="4"/>
        <v>松陵中学校</v>
      </c>
      <c r="D42" t="str">
        <f>IF(COUNTBLANK(A42)=1,"",MID(A42,(FIND("&gt;  ",A42,6)+3),5))</f>
        <v>Ｎ.Ｆ.Ｃ</v>
      </c>
      <c r="F42" t="s">
        <v>186</v>
      </c>
      <c r="G42" t="str">
        <f t="shared" si="5"/>
        <v>蓬莱中学校</v>
      </c>
      <c r="I42" t="str">
        <f>IF(COUNTBLANK(F42)=1,"",MID(F42,(FIND("&gt;  ",F42,6)+3),5))</f>
        <v>大玉中学校</v>
      </c>
      <c r="N42" s="52">
        <v>2</v>
      </c>
      <c r="O42" s="53">
        <v>0.4583333333333333</v>
      </c>
      <c r="P42" s="54" t="str">
        <f>B42</f>
        <v>松陵中学校</v>
      </c>
      <c r="Q42" s="55"/>
      <c r="R42" s="55" t="s">
        <v>16</v>
      </c>
      <c r="S42" s="55"/>
      <c r="T42" s="161" t="str">
        <f>D42</f>
        <v>Ｎ.Ｆ.Ｃ</v>
      </c>
      <c r="U42" s="192" t="str">
        <f>P41</f>
        <v>福島第一中</v>
      </c>
      <c r="V42" s="193"/>
      <c r="W42" s="184" t="str">
        <f>T41</f>
        <v>二本松第三</v>
      </c>
      <c r="X42" s="185"/>
      <c r="Y42" s="44"/>
      <c r="Z42" s="52">
        <v>2</v>
      </c>
      <c r="AA42" s="53">
        <v>0.4583333333333333</v>
      </c>
      <c r="AB42" s="57" t="str">
        <f>G42</f>
        <v>蓬莱中学校</v>
      </c>
      <c r="AC42" s="55"/>
      <c r="AD42" s="55" t="s">
        <v>16</v>
      </c>
      <c r="AE42" s="55"/>
      <c r="AF42" s="58" t="str">
        <f>I42</f>
        <v>大玉中学校</v>
      </c>
      <c r="AG42" s="192" t="str">
        <f>AB41</f>
        <v>モンターニ</v>
      </c>
      <c r="AH42" s="193"/>
      <c r="AI42" s="184" t="str">
        <f>AF41</f>
        <v>信陵中学校</v>
      </c>
      <c r="AJ42" s="185"/>
    </row>
    <row r="43" spans="1:36" ht="17.25" customHeight="1">
      <c r="A43" t="s">
        <v>206</v>
      </c>
      <c r="B43" t="str">
        <f t="shared" si="4"/>
        <v>二本松第一</v>
      </c>
      <c r="D43" t="str">
        <f>IF(COUNTBLANK(A43)=1,"",MID(A43,(FIND("&gt;  ",A43,6)+3),5))</f>
        <v>飯野 ＦＣ</v>
      </c>
      <c r="F43" t="s">
        <v>201</v>
      </c>
      <c r="G43" t="str">
        <f t="shared" si="5"/>
        <v>福島第二中</v>
      </c>
      <c r="I43" t="str">
        <f>IF(COUNTBLANK(F43)=1,"",MID(F43,(FIND("&gt;  ",F43,6)+3),5))</f>
        <v>ジェイム福</v>
      </c>
      <c r="N43" s="59">
        <v>3</v>
      </c>
      <c r="O43" s="60">
        <v>0.5625</v>
      </c>
      <c r="P43" s="61" t="str">
        <f>B43</f>
        <v>二本松第一</v>
      </c>
      <c r="Q43" s="62"/>
      <c r="R43" s="62" t="s">
        <v>16</v>
      </c>
      <c r="S43" s="62"/>
      <c r="T43" s="63" t="str">
        <f>D43</f>
        <v>飯野 ＦＣ</v>
      </c>
      <c r="U43" s="182" t="str">
        <f>P44</f>
        <v>ＦＣヴェル</v>
      </c>
      <c r="V43" s="183"/>
      <c r="W43" s="184" t="str">
        <f>T44</f>
        <v>白沢中学校</v>
      </c>
      <c r="X43" s="185"/>
      <c r="Y43" s="44"/>
      <c r="Z43" s="59">
        <v>3</v>
      </c>
      <c r="AA43" s="60">
        <v>0.5625</v>
      </c>
      <c r="AB43" s="61" t="str">
        <f>G43</f>
        <v>福島第二中</v>
      </c>
      <c r="AC43" s="62"/>
      <c r="AD43" s="62" t="s">
        <v>16</v>
      </c>
      <c r="AE43" s="62"/>
      <c r="AF43" s="64" t="str">
        <f>I43</f>
        <v>ジェイム福</v>
      </c>
      <c r="AG43" s="182" t="str">
        <f>AB44</f>
        <v>信夫中学校</v>
      </c>
      <c r="AH43" s="183"/>
      <c r="AI43" s="184" t="str">
        <f>AF44</f>
        <v>福島第三中</v>
      </c>
      <c r="AJ43" s="185"/>
    </row>
    <row r="44" spans="1:36" ht="17.25" customHeight="1" thickBot="1">
      <c r="A44" t="s">
        <v>203</v>
      </c>
      <c r="B44" t="str">
        <f t="shared" si="4"/>
        <v>ＦＣヴェル</v>
      </c>
      <c r="D44" t="str">
        <f>IF(COUNTBLANK(A44)=1,"",MID(A44,(FIND("&gt;  ",A44,6)+3),5))</f>
        <v>白沢中学校</v>
      </c>
      <c r="F44" t="s">
        <v>202</v>
      </c>
      <c r="G44" t="str">
        <f t="shared" si="5"/>
        <v>信夫中学校</v>
      </c>
      <c r="I44" t="str">
        <f>IF(COUNTBLANK(F44)=1,"",MID(F44,(FIND("&gt;  ",F44,6)+3),5))</f>
        <v>福島第三中</v>
      </c>
      <c r="N44" s="65">
        <v>4</v>
      </c>
      <c r="O44" s="66">
        <v>0.625</v>
      </c>
      <c r="P44" s="67" t="str">
        <f>B44</f>
        <v>ＦＣヴェル</v>
      </c>
      <c r="Q44" s="68"/>
      <c r="R44" s="68" t="s">
        <v>16</v>
      </c>
      <c r="S44" s="68"/>
      <c r="T44" s="69" t="str">
        <f>D44</f>
        <v>白沢中学校</v>
      </c>
      <c r="U44" s="177" t="str">
        <f>P43</f>
        <v>二本松第一</v>
      </c>
      <c r="V44" s="178"/>
      <c r="W44" s="180" t="str">
        <f>T43</f>
        <v>飯野 ＦＣ</v>
      </c>
      <c r="X44" s="181"/>
      <c r="Y44" s="44"/>
      <c r="Z44" s="65">
        <v>4</v>
      </c>
      <c r="AA44" s="66">
        <v>0.625</v>
      </c>
      <c r="AB44" s="67" t="str">
        <f>G44</f>
        <v>信夫中学校</v>
      </c>
      <c r="AC44" s="68"/>
      <c r="AD44" s="68" t="s">
        <v>16</v>
      </c>
      <c r="AE44" s="68"/>
      <c r="AF44" s="68" t="str">
        <f>I44</f>
        <v>福島第三中</v>
      </c>
      <c r="AG44" s="177" t="str">
        <f>AB43</f>
        <v>福島第二中</v>
      </c>
      <c r="AH44" s="178"/>
      <c r="AI44" s="180" t="str">
        <f>AF43</f>
        <v>ジェイム福</v>
      </c>
      <c r="AJ44" s="181"/>
    </row>
    <row r="45" spans="1:36" ht="17.25" customHeight="1">
      <c r="A45" t="s">
        <v>178</v>
      </c>
      <c r="F45" t="s">
        <v>178</v>
      </c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62"/>
      <c r="AG45" s="62"/>
      <c r="AH45" s="44"/>
      <c r="AI45" s="44"/>
      <c r="AJ45" s="44"/>
    </row>
    <row r="46" spans="14:36" ht="17.25" customHeight="1" thickBot="1">
      <c r="N46" s="40" t="s">
        <v>242</v>
      </c>
      <c r="O46" s="41"/>
      <c r="P46" s="41"/>
      <c r="Q46" s="101"/>
      <c r="R46" s="38"/>
      <c r="S46" s="38"/>
      <c r="T46" s="38"/>
      <c r="U46" s="38"/>
      <c r="V46" s="38"/>
      <c r="W46" s="38"/>
      <c r="X46" s="38"/>
      <c r="Y46" s="38"/>
      <c r="Z46" s="219" t="str">
        <f>N46</f>
        <v>③12月10日(土)</v>
      </c>
      <c r="AA46" s="220"/>
      <c r="AB46" s="220"/>
      <c r="AC46" s="101"/>
      <c r="AD46" s="38"/>
      <c r="AE46" s="38"/>
      <c r="AF46" s="39"/>
      <c r="AG46" s="39"/>
      <c r="AH46" s="38"/>
      <c r="AI46" s="38"/>
      <c r="AJ46" s="38"/>
    </row>
    <row r="47" spans="1:36" ht="17.25" customHeight="1" thickBot="1">
      <c r="A47" t="s">
        <v>182</v>
      </c>
      <c r="F47" t="s">
        <v>182</v>
      </c>
      <c r="N47" s="42" t="s">
        <v>12</v>
      </c>
      <c r="O47" s="43" t="s">
        <v>13</v>
      </c>
      <c r="P47" s="187" t="s">
        <v>20</v>
      </c>
      <c r="Q47" s="188"/>
      <c r="R47" s="189"/>
      <c r="S47" s="190"/>
      <c r="T47" s="190"/>
      <c r="U47" s="168" t="s">
        <v>14</v>
      </c>
      <c r="V47" s="169"/>
      <c r="W47" s="169"/>
      <c r="X47" s="170"/>
      <c r="Y47" s="44"/>
      <c r="Z47" s="42" t="s">
        <v>15</v>
      </c>
      <c r="AA47" s="43" t="s">
        <v>13</v>
      </c>
      <c r="AB47" s="187" t="s">
        <v>21</v>
      </c>
      <c r="AC47" s="188"/>
      <c r="AD47" s="188"/>
      <c r="AE47" s="188"/>
      <c r="AF47" s="190"/>
      <c r="AG47" s="168" t="s">
        <v>14</v>
      </c>
      <c r="AH47" s="169"/>
      <c r="AI47" s="169"/>
      <c r="AJ47" s="170"/>
    </row>
    <row r="48" spans="1:36" ht="17.25" customHeight="1" thickTop="1">
      <c r="A48" t="s">
        <v>192</v>
      </c>
      <c r="B48" t="str">
        <f t="shared" si="4"/>
        <v>福島第一中</v>
      </c>
      <c r="D48" t="str">
        <f>IF(COUNTBLANK(A48)=1,"",MID(A48,(FIND("&gt;  ",A48,6)+3),5))</f>
        <v>松陵中学校</v>
      </c>
      <c r="F48" t="s">
        <v>193</v>
      </c>
      <c r="G48" t="str">
        <f t="shared" si="5"/>
        <v>モンターニ</v>
      </c>
      <c r="I48" t="str">
        <f>IF(COUNTBLANK(F48)=1,"",MID(F48,(FIND("&gt;  ",F48,6)+3),5))</f>
        <v>蓬莱中学校</v>
      </c>
      <c r="N48" s="45">
        <v>1</v>
      </c>
      <c r="O48" s="46">
        <v>0.3958333333333333</v>
      </c>
      <c r="P48" s="47" t="str">
        <f>B48</f>
        <v>福島第一中</v>
      </c>
      <c r="Q48" s="48"/>
      <c r="R48" s="48" t="s">
        <v>16</v>
      </c>
      <c r="S48" s="48"/>
      <c r="T48" s="49" t="str">
        <f>D48</f>
        <v>松陵中学校</v>
      </c>
      <c r="U48" s="171" t="str">
        <f>P49</f>
        <v>二本松第一</v>
      </c>
      <c r="V48" s="172"/>
      <c r="W48" s="175" t="str">
        <f>T49</f>
        <v>二本松第三</v>
      </c>
      <c r="X48" s="176"/>
      <c r="Y48" s="44"/>
      <c r="Z48" s="45">
        <v>1</v>
      </c>
      <c r="AA48" s="46">
        <v>0.3958333333333333</v>
      </c>
      <c r="AB48" s="50" t="str">
        <f>G48</f>
        <v>モンターニ</v>
      </c>
      <c r="AC48" s="48"/>
      <c r="AD48" s="48" t="s">
        <v>16</v>
      </c>
      <c r="AE48" s="48"/>
      <c r="AF48" s="51" t="str">
        <f>I48</f>
        <v>蓬莱中学校</v>
      </c>
      <c r="AG48" s="171" t="str">
        <f>AB49</f>
        <v>福島第二中</v>
      </c>
      <c r="AH48" s="172"/>
      <c r="AI48" s="175" t="str">
        <f>AF49</f>
        <v>信陵中学校</v>
      </c>
      <c r="AJ48" s="176"/>
    </row>
    <row r="49" spans="1:36" ht="17.25" customHeight="1">
      <c r="A49" t="s">
        <v>210</v>
      </c>
      <c r="B49" t="str">
        <f t="shared" si="4"/>
        <v>二本松第一</v>
      </c>
      <c r="D49" t="str">
        <f>IF(COUNTBLANK(A49)=1,"",MID(A49,(FIND("&gt;  ",A49,6)+3),5))</f>
        <v>二本松第三</v>
      </c>
      <c r="F49" t="s">
        <v>228</v>
      </c>
      <c r="G49" t="str">
        <f t="shared" si="5"/>
        <v>福島第二中</v>
      </c>
      <c r="I49" t="str">
        <f>IF(COUNTBLANK(F49)=1,"",MID(F49,(FIND("&gt;  ",F49,6)+3),5))</f>
        <v>信陵中学校</v>
      </c>
      <c r="N49" s="52">
        <v>2</v>
      </c>
      <c r="O49" s="53">
        <v>0.4583333333333333</v>
      </c>
      <c r="P49" s="54" t="str">
        <f>B49</f>
        <v>二本松第一</v>
      </c>
      <c r="Q49" s="55"/>
      <c r="R49" s="55" t="s">
        <v>16</v>
      </c>
      <c r="S49" s="55"/>
      <c r="T49" s="56" t="str">
        <f>D49</f>
        <v>二本松第三</v>
      </c>
      <c r="U49" s="192" t="str">
        <f>P48</f>
        <v>福島第一中</v>
      </c>
      <c r="V49" s="193"/>
      <c r="W49" s="184" t="str">
        <f>T48</f>
        <v>松陵中学校</v>
      </c>
      <c r="X49" s="185"/>
      <c r="Y49" s="44"/>
      <c r="Z49" s="52">
        <v>2</v>
      </c>
      <c r="AA49" s="53">
        <v>0.4583333333333333</v>
      </c>
      <c r="AB49" s="57" t="str">
        <f>G49</f>
        <v>福島第二中</v>
      </c>
      <c r="AC49" s="55"/>
      <c r="AD49" s="55" t="s">
        <v>16</v>
      </c>
      <c r="AE49" s="55"/>
      <c r="AF49" s="58" t="str">
        <f>I49</f>
        <v>信陵中学校</v>
      </c>
      <c r="AG49" s="192" t="str">
        <f>AB48</f>
        <v>モンターニ</v>
      </c>
      <c r="AH49" s="193"/>
      <c r="AI49" s="184" t="str">
        <f>AF48</f>
        <v>蓬莱中学校</v>
      </c>
      <c r="AJ49" s="185"/>
    </row>
    <row r="50" spans="1:36" ht="17.25" customHeight="1">
      <c r="A50" t="s">
        <v>211</v>
      </c>
      <c r="B50" t="str">
        <f t="shared" si="4"/>
        <v>ＦＣヴェル</v>
      </c>
      <c r="D50" t="str">
        <f>IF(COUNTBLANK(A50)=1,"",MID(A50,(FIND("&gt;  ",A50,6)+3),5))</f>
        <v>Ｎ.Ｆ.Ｃ</v>
      </c>
      <c r="F50" t="s">
        <v>229</v>
      </c>
      <c r="G50" t="str">
        <f t="shared" si="5"/>
        <v>信夫中学校</v>
      </c>
      <c r="I50" t="str">
        <f>IF(COUNTBLANK(F50)=1,"",MID(F50,(FIND("&gt;  ",F50,6)+3),5))</f>
        <v>大玉中学校</v>
      </c>
      <c r="N50" s="59">
        <v>3</v>
      </c>
      <c r="O50" s="60">
        <v>0.5625</v>
      </c>
      <c r="P50" s="61" t="str">
        <f>B50</f>
        <v>ＦＣヴェル</v>
      </c>
      <c r="Q50" s="62"/>
      <c r="R50" s="62" t="s">
        <v>16</v>
      </c>
      <c r="S50" s="62"/>
      <c r="T50" s="162" t="str">
        <f>D50</f>
        <v>Ｎ.Ｆ.Ｃ</v>
      </c>
      <c r="U50" s="182" t="str">
        <f>P51</f>
        <v>白沢中学校</v>
      </c>
      <c r="V50" s="183"/>
      <c r="W50" s="184" t="str">
        <f>T51</f>
        <v>飯野 ＦＣ</v>
      </c>
      <c r="X50" s="185"/>
      <c r="Y50" s="44"/>
      <c r="Z50" s="59">
        <v>3</v>
      </c>
      <c r="AA50" s="60">
        <v>0.5625</v>
      </c>
      <c r="AB50" s="61" t="str">
        <f>G50</f>
        <v>信夫中学校</v>
      </c>
      <c r="AC50" s="62"/>
      <c r="AD50" s="62" t="s">
        <v>16</v>
      </c>
      <c r="AE50" s="62"/>
      <c r="AF50" s="64" t="str">
        <f>I50</f>
        <v>大玉中学校</v>
      </c>
      <c r="AG50" s="182" t="str">
        <f>AB51</f>
        <v>福島第三中</v>
      </c>
      <c r="AH50" s="183"/>
      <c r="AI50" s="184" t="str">
        <f>AF51</f>
        <v>ジェイム福</v>
      </c>
      <c r="AJ50" s="185"/>
    </row>
    <row r="51" spans="1:36" ht="17.25" customHeight="1" thickBot="1">
      <c r="A51" t="s">
        <v>204</v>
      </c>
      <c r="B51" t="str">
        <f t="shared" si="4"/>
        <v>白沢中学校</v>
      </c>
      <c r="D51" t="str">
        <f>IF(COUNTBLANK(A51)=1,"",MID(A51,(FIND("&gt;  ",A51,6)+3),5))</f>
        <v>飯野 ＦＣ</v>
      </c>
      <c r="F51" t="s">
        <v>196</v>
      </c>
      <c r="G51" t="str">
        <f t="shared" si="5"/>
        <v>福島第三中</v>
      </c>
      <c r="I51" t="str">
        <f>IF(COUNTBLANK(F51)=1,"",MID(F51,(FIND("&gt;  ",F51,6)+3),5))</f>
        <v>ジェイム福</v>
      </c>
      <c r="N51" s="65">
        <v>4</v>
      </c>
      <c r="O51" s="66">
        <v>0.625</v>
      </c>
      <c r="P51" s="67" t="str">
        <f>B51</f>
        <v>白沢中学校</v>
      </c>
      <c r="Q51" s="68"/>
      <c r="R51" s="68" t="s">
        <v>16</v>
      </c>
      <c r="S51" s="68"/>
      <c r="T51" s="69" t="str">
        <f>D51</f>
        <v>飯野 ＦＣ</v>
      </c>
      <c r="U51" s="177" t="str">
        <f>P50</f>
        <v>ＦＣヴェル</v>
      </c>
      <c r="V51" s="178"/>
      <c r="W51" s="274" t="str">
        <f>T50</f>
        <v>Ｎ.Ｆ.Ｃ</v>
      </c>
      <c r="X51" s="275"/>
      <c r="Y51" s="44"/>
      <c r="Z51" s="65">
        <v>4</v>
      </c>
      <c r="AA51" s="66">
        <v>0.625</v>
      </c>
      <c r="AB51" s="67" t="str">
        <f>G51</f>
        <v>福島第三中</v>
      </c>
      <c r="AC51" s="68"/>
      <c r="AD51" s="68" t="s">
        <v>16</v>
      </c>
      <c r="AE51" s="68"/>
      <c r="AF51" s="68" t="str">
        <f>I51</f>
        <v>ジェイム福</v>
      </c>
      <c r="AG51" s="177" t="str">
        <f>AB50</f>
        <v>信夫中学校</v>
      </c>
      <c r="AH51" s="178"/>
      <c r="AI51" s="180" t="str">
        <f>AF50</f>
        <v>大玉中学校</v>
      </c>
      <c r="AJ51" s="181"/>
    </row>
    <row r="52" spans="1:6" ht="17.25" customHeight="1">
      <c r="A52" t="s">
        <v>178</v>
      </c>
      <c r="F52" t="s">
        <v>178</v>
      </c>
    </row>
    <row r="53" spans="14:36" ht="17.25" customHeight="1" thickBot="1">
      <c r="N53" s="40" t="s">
        <v>243</v>
      </c>
      <c r="O53" s="41"/>
      <c r="P53" s="41"/>
      <c r="Q53" s="101"/>
      <c r="R53" s="38"/>
      <c r="S53" s="38"/>
      <c r="T53" s="38"/>
      <c r="U53" s="38"/>
      <c r="V53" s="38"/>
      <c r="W53" s="38"/>
      <c r="X53" s="38"/>
      <c r="Y53" s="38"/>
      <c r="Z53"/>
      <c r="AA53"/>
      <c r="AB53"/>
      <c r="AC53"/>
      <c r="AD53"/>
      <c r="AE53"/>
      <c r="AF53"/>
      <c r="AG53"/>
      <c r="AH53"/>
      <c r="AI53"/>
      <c r="AJ53"/>
    </row>
    <row r="54" spans="1:36" ht="17.25" customHeight="1" thickBot="1">
      <c r="A54" t="s">
        <v>177</v>
      </c>
      <c r="N54" s="42" t="s">
        <v>12</v>
      </c>
      <c r="O54" s="43" t="s">
        <v>13</v>
      </c>
      <c r="P54" s="187" t="s">
        <v>20</v>
      </c>
      <c r="Q54" s="188"/>
      <c r="R54" s="189"/>
      <c r="S54" s="190"/>
      <c r="T54" s="190"/>
      <c r="U54" s="168" t="s">
        <v>14</v>
      </c>
      <c r="V54" s="169"/>
      <c r="W54" s="169"/>
      <c r="X54" s="170"/>
      <c r="Y54" s="44"/>
      <c r="Z54"/>
      <c r="AA54"/>
      <c r="AB54"/>
      <c r="AC54"/>
      <c r="AD54"/>
      <c r="AE54"/>
      <c r="AF54"/>
      <c r="AG54"/>
      <c r="AH54"/>
      <c r="AI54"/>
      <c r="AJ54"/>
    </row>
    <row r="55" spans="1:36" ht="17.25" customHeight="1" thickTop="1">
      <c r="A55" t="s">
        <v>189</v>
      </c>
      <c r="B55" t="str">
        <f t="shared" si="4"/>
        <v>モンターニ</v>
      </c>
      <c r="D55" t="str">
        <f>IF(COUNTBLANK(A55)=1,"",MID(A55,(FIND("&gt;  ",A55,6)+3),5))</f>
        <v>大玉中学校</v>
      </c>
      <c r="G55">
        <f t="shared" si="5"/>
      </c>
      <c r="I55">
        <f>IF(COUNTBLANK(F55)=1,"",MID(F55,(FIND("&gt;  ",F55,6)+3),5))</f>
      </c>
      <c r="N55" s="45">
        <v>1</v>
      </c>
      <c r="O55" s="46">
        <v>0.3958333333333333</v>
      </c>
      <c r="P55" s="47" t="str">
        <f>B55</f>
        <v>モンターニ</v>
      </c>
      <c r="Q55" s="48"/>
      <c r="R55" s="48" t="s">
        <v>16</v>
      </c>
      <c r="S55" s="48"/>
      <c r="T55" s="49" t="str">
        <f>D55</f>
        <v>大玉中学校</v>
      </c>
      <c r="U55" s="171" t="str">
        <f>P56</f>
        <v>信陵中学校</v>
      </c>
      <c r="V55" s="172"/>
      <c r="W55" s="175" t="str">
        <f>T56</f>
        <v>ジェイム福</v>
      </c>
      <c r="X55" s="176"/>
      <c r="Y55" s="44"/>
      <c r="Z55"/>
      <c r="AA55"/>
      <c r="AB55"/>
      <c r="AC55"/>
      <c r="AD55"/>
      <c r="AE55"/>
      <c r="AF55"/>
      <c r="AG55"/>
      <c r="AH55"/>
      <c r="AI55"/>
      <c r="AJ55"/>
    </row>
    <row r="56" spans="1:36" ht="17.25" customHeight="1">
      <c r="A56" t="s">
        <v>225</v>
      </c>
      <c r="B56" t="str">
        <f t="shared" si="4"/>
        <v>信陵中学校</v>
      </c>
      <c r="D56" t="str">
        <f>IF(COUNTBLANK(A56)=1,"",MID(A56,(FIND("&gt;  ",A56,6)+3),5))</f>
        <v>ジェイム福</v>
      </c>
      <c r="G56">
        <f t="shared" si="5"/>
      </c>
      <c r="I56">
        <f>IF(COUNTBLANK(F56)=1,"",MID(F56,(FIND("&gt;  ",F56,6)+3),5))</f>
      </c>
      <c r="N56" s="52">
        <v>2</v>
      </c>
      <c r="O56" s="53">
        <v>0.4583333333333333</v>
      </c>
      <c r="P56" s="54" t="str">
        <f>B56</f>
        <v>信陵中学校</v>
      </c>
      <c r="Q56" s="55"/>
      <c r="R56" s="55" t="s">
        <v>16</v>
      </c>
      <c r="S56" s="55"/>
      <c r="T56" s="56" t="str">
        <f>D56</f>
        <v>ジェイム福</v>
      </c>
      <c r="U56" s="192" t="str">
        <f>P55</f>
        <v>モンターニ</v>
      </c>
      <c r="V56" s="193"/>
      <c r="W56" s="184" t="str">
        <f>T55</f>
        <v>大玉中学校</v>
      </c>
      <c r="X56" s="185"/>
      <c r="Y56" s="44"/>
      <c r="Z56"/>
      <c r="AA56"/>
      <c r="AB56"/>
      <c r="AC56"/>
      <c r="AD56"/>
      <c r="AE56"/>
      <c r="AF56"/>
      <c r="AG56"/>
      <c r="AH56"/>
      <c r="AI56"/>
      <c r="AJ56"/>
    </row>
    <row r="57" spans="2:36" ht="17.25" customHeight="1">
      <c r="B57">
        <f t="shared" si="4"/>
      </c>
      <c r="D57">
        <f>IF(COUNTBLANK(A57)=1,"",MID(A57,(FIND("&gt;  ",A57,6)+3),5))</f>
      </c>
      <c r="G57">
        <f t="shared" si="5"/>
      </c>
      <c r="I57">
        <f>IF(COUNTBLANK(F57)=1,"",MID(F57,(FIND("&gt;  ",F57,6)+3),5))</f>
      </c>
      <c r="N57" s="59">
        <v>3</v>
      </c>
      <c r="O57" s="60">
        <v>0.5625</v>
      </c>
      <c r="P57" s="61">
        <f>B57</f>
      </c>
      <c r="Q57" s="62"/>
      <c r="R57" s="62" t="s">
        <v>16</v>
      </c>
      <c r="S57" s="62"/>
      <c r="T57" s="63">
        <f>D57</f>
      </c>
      <c r="U57" s="182">
        <f>P58</f>
      </c>
      <c r="V57" s="183"/>
      <c r="W57" s="184">
        <f>T58</f>
      </c>
      <c r="X57" s="185"/>
      <c r="Y57" s="44"/>
      <c r="Z57"/>
      <c r="AA57"/>
      <c r="AB57"/>
      <c r="AC57"/>
      <c r="AD57"/>
      <c r="AE57"/>
      <c r="AF57"/>
      <c r="AG57"/>
      <c r="AH57"/>
      <c r="AI57"/>
      <c r="AJ57"/>
    </row>
    <row r="58" spans="2:36" ht="17.25" customHeight="1" thickBot="1">
      <c r="B58">
        <f t="shared" si="4"/>
      </c>
      <c r="D58">
        <f>IF(COUNTBLANK(A58)=1,"",MID(A58,(FIND("&gt;  ",A58,6)+3),5))</f>
      </c>
      <c r="G58">
        <f t="shared" si="5"/>
      </c>
      <c r="I58">
        <f>IF(COUNTBLANK(F58)=1,"",MID(F58,(FIND("&gt;  ",F58,6)+3),5))</f>
      </c>
      <c r="N58" s="65">
        <v>4</v>
      </c>
      <c r="O58" s="66">
        <v>0.625</v>
      </c>
      <c r="P58" s="67">
        <f>B58</f>
      </c>
      <c r="Q58" s="68"/>
      <c r="R58" s="68" t="s">
        <v>16</v>
      </c>
      <c r="S58" s="68"/>
      <c r="T58" s="69">
        <f>D58</f>
      </c>
      <c r="U58" s="177">
        <f>P57</f>
      </c>
      <c r="V58" s="178"/>
      <c r="W58" s="180">
        <f>T57</f>
      </c>
      <c r="X58" s="181"/>
      <c r="Y58" s="44"/>
      <c r="Z58"/>
      <c r="AA58"/>
      <c r="AB58"/>
      <c r="AC58"/>
      <c r="AD58"/>
      <c r="AE58"/>
      <c r="AF58"/>
      <c r="AG58"/>
      <c r="AH58"/>
      <c r="AI58"/>
      <c r="AJ58"/>
    </row>
    <row r="59" spans="1:36" ht="17.25" customHeight="1">
      <c r="A59" t="s">
        <v>178</v>
      </c>
      <c r="Z59"/>
      <c r="AA59"/>
      <c r="AB59"/>
      <c r="AC59"/>
      <c r="AD59"/>
      <c r="AE59"/>
      <c r="AF59"/>
      <c r="AG59"/>
      <c r="AH59"/>
      <c r="AI59"/>
      <c r="AJ59"/>
    </row>
    <row r="60" spans="14:36" ht="17.25" customHeight="1" thickBot="1">
      <c r="N60" s="40" t="s">
        <v>244</v>
      </c>
      <c r="O60" s="41"/>
      <c r="P60" s="41"/>
      <c r="Q60" s="101"/>
      <c r="R60" s="38"/>
      <c r="S60" s="38"/>
      <c r="T60" s="38"/>
      <c r="U60" s="38"/>
      <c r="V60" s="38"/>
      <c r="W60" s="38"/>
      <c r="X60" s="38"/>
      <c r="Y60" s="38"/>
      <c r="Z60" s="92" t="str">
        <f>N60</f>
        <v>⑤3月3日(土)</v>
      </c>
      <c r="AA60" s="92"/>
      <c r="AB60" s="92"/>
      <c r="AC60" s="101"/>
      <c r="AD60" s="38"/>
      <c r="AE60" s="38"/>
      <c r="AF60" s="73"/>
      <c r="AG60" s="39"/>
      <c r="AH60" s="38"/>
      <c r="AI60" s="38"/>
      <c r="AJ60" s="38"/>
    </row>
    <row r="61" spans="1:36" ht="17.25" customHeight="1" thickBot="1">
      <c r="A61" t="s">
        <v>184</v>
      </c>
      <c r="F61" t="s">
        <v>184</v>
      </c>
      <c r="N61" s="42" t="s">
        <v>12</v>
      </c>
      <c r="O61" s="43" t="s">
        <v>13</v>
      </c>
      <c r="P61" s="187" t="s">
        <v>20</v>
      </c>
      <c r="Q61" s="188"/>
      <c r="R61" s="189"/>
      <c r="S61" s="190"/>
      <c r="T61" s="190"/>
      <c r="U61" s="168" t="s">
        <v>14</v>
      </c>
      <c r="V61" s="169"/>
      <c r="W61" s="169"/>
      <c r="X61" s="170"/>
      <c r="Y61" s="44"/>
      <c r="Z61" s="42" t="s">
        <v>15</v>
      </c>
      <c r="AA61" s="43" t="s">
        <v>13</v>
      </c>
      <c r="AB61" s="187" t="s">
        <v>21</v>
      </c>
      <c r="AC61" s="188"/>
      <c r="AD61" s="188"/>
      <c r="AE61" s="188"/>
      <c r="AF61" s="190"/>
      <c r="AG61" s="168" t="s">
        <v>14</v>
      </c>
      <c r="AH61" s="169"/>
      <c r="AI61" s="169"/>
      <c r="AJ61" s="170"/>
    </row>
    <row r="62" spans="1:36" ht="17.25" customHeight="1" thickTop="1">
      <c r="A62" t="s">
        <v>212</v>
      </c>
      <c r="B62" t="str">
        <f t="shared" si="4"/>
        <v>福島第一中</v>
      </c>
      <c r="D62" t="str">
        <f>IF(COUNTBLANK(A62)=1,"",MID(A62,(FIND("&gt;  ",A62,6)+3),5))</f>
        <v>二本松第一</v>
      </c>
      <c r="F62" t="s">
        <v>232</v>
      </c>
      <c r="G62" t="str">
        <f t="shared" si="5"/>
        <v>福島第三中</v>
      </c>
      <c r="I62" t="str">
        <f>IF(COUNTBLANK(F62)=1,"",MID(F62,(FIND("&gt;  ",F62,6)+3),5))</f>
        <v>信陵中学校</v>
      </c>
      <c r="N62" s="45">
        <v>1</v>
      </c>
      <c r="O62" s="46">
        <v>0.3958333333333333</v>
      </c>
      <c r="P62" s="47" t="str">
        <f>B62</f>
        <v>福島第一中</v>
      </c>
      <c r="Q62" s="48"/>
      <c r="R62" s="48" t="s">
        <v>16</v>
      </c>
      <c r="S62" s="48"/>
      <c r="T62" s="49" t="str">
        <f>D62</f>
        <v>二本松第一</v>
      </c>
      <c r="U62" s="171" t="str">
        <f>P63</f>
        <v>ＦＣヴェル</v>
      </c>
      <c r="V62" s="172"/>
      <c r="W62" s="175" t="str">
        <f>T63</f>
        <v>松陵中学校</v>
      </c>
      <c r="X62" s="176"/>
      <c r="Y62" s="44"/>
      <c r="Z62" s="45">
        <v>1</v>
      </c>
      <c r="AA62" s="46">
        <v>0.3958333333333333</v>
      </c>
      <c r="AB62" s="50" t="str">
        <f>G62</f>
        <v>福島第三中</v>
      </c>
      <c r="AC62" s="48"/>
      <c r="AD62" s="48" t="s">
        <v>16</v>
      </c>
      <c r="AE62" s="48"/>
      <c r="AF62" s="51" t="str">
        <f>I62</f>
        <v>信陵中学校</v>
      </c>
      <c r="AG62" s="171" t="str">
        <f>AB63</f>
        <v>ジェイム福</v>
      </c>
      <c r="AH62" s="172"/>
      <c r="AI62" s="175" t="str">
        <f>AF63</f>
        <v>大玉中学校</v>
      </c>
      <c r="AJ62" s="176"/>
    </row>
    <row r="63" spans="1:36" ht="17.25" customHeight="1">
      <c r="A63" t="s">
        <v>213</v>
      </c>
      <c r="B63" t="str">
        <f t="shared" si="4"/>
        <v>ＦＣヴェル</v>
      </c>
      <c r="D63" t="str">
        <f>IF(COUNTBLANK(A63)=1,"",MID(A63,(FIND("&gt;  ",A63,6)+3),5))</f>
        <v>松陵中学校</v>
      </c>
      <c r="F63" t="s">
        <v>233</v>
      </c>
      <c r="G63" t="str">
        <f t="shared" si="5"/>
        <v>ジェイム福</v>
      </c>
      <c r="I63" t="str">
        <f>IF(COUNTBLANK(F63)=1,"",MID(F63,(FIND("&gt;  ",F63,6)+3),5))</f>
        <v>大玉中学校</v>
      </c>
      <c r="N63" s="52">
        <v>2</v>
      </c>
      <c r="O63" s="53">
        <v>0.4583333333333333</v>
      </c>
      <c r="P63" s="54" t="str">
        <f>B63</f>
        <v>ＦＣヴェル</v>
      </c>
      <c r="Q63" s="55"/>
      <c r="R63" s="55" t="s">
        <v>16</v>
      </c>
      <c r="S63" s="55"/>
      <c r="T63" s="56" t="str">
        <f>D63</f>
        <v>松陵中学校</v>
      </c>
      <c r="U63" s="192" t="str">
        <f>P62</f>
        <v>福島第一中</v>
      </c>
      <c r="V63" s="193"/>
      <c r="W63" s="184" t="str">
        <f>T62</f>
        <v>二本松第一</v>
      </c>
      <c r="X63" s="185"/>
      <c r="Y63" s="44"/>
      <c r="Z63" s="52">
        <v>2</v>
      </c>
      <c r="AA63" s="53">
        <v>0.4583333333333333</v>
      </c>
      <c r="AB63" s="57" t="str">
        <f>G63</f>
        <v>ジェイム福</v>
      </c>
      <c r="AC63" s="55"/>
      <c r="AD63" s="55" t="s">
        <v>16</v>
      </c>
      <c r="AE63" s="55"/>
      <c r="AF63" s="58" t="str">
        <f>I63</f>
        <v>大玉中学校</v>
      </c>
      <c r="AG63" s="192" t="str">
        <f>AB62</f>
        <v>福島第三中</v>
      </c>
      <c r="AH63" s="193"/>
      <c r="AI63" s="184" t="str">
        <f>AF62</f>
        <v>信陵中学校</v>
      </c>
      <c r="AJ63" s="185"/>
    </row>
    <row r="64" spans="1:36" ht="17.25" customHeight="1">
      <c r="A64" t="s">
        <v>214</v>
      </c>
      <c r="B64" t="str">
        <f t="shared" si="4"/>
        <v>白沢中学校</v>
      </c>
      <c r="D64" t="str">
        <f>IF(COUNTBLANK(A64)=1,"",MID(A64,(FIND("&gt;  ",A64,6)+3),5))</f>
        <v>二本松第三</v>
      </c>
      <c r="G64">
        <f t="shared" si="5"/>
      </c>
      <c r="I64">
        <f>IF(COUNTBLANK(F64)=1,"",MID(F64,(FIND("&gt;  ",F64,6)+3),5))</f>
      </c>
      <c r="N64" s="59">
        <v>3</v>
      </c>
      <c r="O64" s="60">
        <v>0.5625</v>
      </c>
      <c r="P64" s="61" t="str">
        <f>B64</f>
        <v>白沢中学校</v>
      </c>
      <c r="Q64" s="62"/>
      <c r="R64" s="62" t="s">
        <v>16</v>
      </c>
      <c r="S64" s="62"/>
      <c r="T64" s="63" t="str">
        <f>D64</f>
        <v>二本松第三</v>
      </c>
      <c r="U64" s="182" t="str">
        <f>P65</f>
        <v>飯野 ＦＣ</v>
      </c>
      <c r="V64" s="183"/>
      <c r="W64" s="272" t="str">
        <f>T65</f>
        <v>Ｎ.Ｆ.Ｃ</v>
      </c>
      <c r="X64" s="273"/>
      <c r="Y64" s="44"/>
      <c r="Z64" s="59">
        <v>3</v>
      </c>
      <c r="AA64" s="60">
        <v>0.5625</v>
      </c>
      <c r="AB64" s="61">
        <f>G64</f>
      </c>
      <c r="AC64" s="62"/>
      <c r="AD64" s="62" t="s">
        <v>16</v>
      </c>
      <c r="AE64" s="62"/>
      <c r="AF64" s="64">
        <f>I64</f>
      </c>
      <c r="AG64" s="182">
        <f>AB65</f>
      </c>
      <c r="AH64" s="183"/>
      <c r="AI64" s="184">
        <f>AF65</f>
      </c>
      <c r="AJ64" s="185"/>
    </row>
    <row r="65" spans="1:36" ht="17.25" customHeight="1" thickBot="1">
      <c r="A65" t="s">
        <v>215</v>
      </c>
      <c r="B65" t="str">
        <f t="shared" si="4"/>
        <v>飯野 ＦＣ</v>
      </c>
      <c r="D65" t="str">
        <f>IF(COUNTBLANK(A65)=1,"",MID(A65,(FIND("&gt;  ",A65,6)+3),5))</f>
        <v>Ｎ.Ｆ.Ｃ</v>
      </c>
      <c r="G65">
        <f t="shared" si="5"/>
      </c>
      <c r="I65">
        <f>IF(COUNTBLANK(F65)=1,"",MID(F65,(FIND("&gt;  ",F65,6)+3),5))</f>
      </c>
      <c r="N65" s="65">
        <v>4</v>
      </c>
      <c r="O65" s="66">
        <v>0.625</v>
      </c>
      <c r="P65" s="67" t="str">
        <f>B65</f>
        <v>飯野 ＦＣ</v>
      </c>
      <c r="Q65" s="68"/>
      <c r="R65" s="68" t="s">
        <v>16</v>
      </c>
      <c r="S65" s="68"/>
      <c r="T65" s="163" t="str">
        <f>D65</f>
        <v>Ｎ.Ｆ.Ｃ</v>
      </c>
      <c r="U65" s="177" t="str">
        <f>P64</f>
        <v>白沢中学校</v>
      </c>
      <c r="V65" s="178"/>
      <c r="W65" s="180" t="str">
        <f>T64</f>
        <v>二本松第三</v>
      </c>
      <c r="X65" s="181"/>
      <c r="Y65" s="44"/>
      <c r="Z65" s="65">
        <v>4</v>
      </c>
      <c r="AA65" s="66">
        <v>0.625</v>
      </c>
      <c r="AB65" s="67">
        <f>G65</f>
      </c>
      <c r="AC65" s="68"/>
      <c r="AD65" s="68" t="s">
        <v>16</v>
      </c>
      <c r="AE65" s="68"/>
      <c r="AF65" s="68">
        <f>I65</f>
      </c>
      <c r="AG65" s="177">
        <f>AB64</f>
      </c>
      <c r="AH65" s="178"/>
      <c r="AI65" s="180">
        <f>AF64</f>
      </c>
      <c r="AJ65" s="181"/>
    </row>
    <row r="66" spans="1:6" ht="17.25" customHeight="1">
      <c r="A66" t="s">
        <v>178</v>
      </c>
      <c r="F66" t="s">
        <v>178</v>
      </c>
    </row>
    <row r="67" spans="14:36" ht="17.25" customHeight="1" thickBot="1">
      <c r="N67" s="40" t="s">
        <v>245</v>
      </c>
      <c r="O67" s="41"/>
      <c r="P67" s="41"/>
      <c r="Q67" s="101"/>
      <c r="R67" s="38"/>
      <c r="S67" s="38"/>
      <c r="T67" s="38"/>
      <c r="U67" s="38"/>
      <c r="V67" s="38"/>
      <c r="W67" s="38"/>
      <c r="X67" s="38"/>
      <c r="Y67" s="38"/>
      <c r="Z67"/>
      <c r="AA67"/>
      <c r="AB67"/>
      <c r="AC67"/>
      <c r="AD67"/>
      <c r="AE67"/>
      <c r="AF67"/>
      <c r="AG67"/>
      <c r="AH67"/>
      <c r="AI67"/>
      <c r="AJ67"/>
    </row>
    <row r="68" spans="1:36" ht="17.25" customHeight="1" thickBot="1">
      <c r="A68" t="s">
        <v>187</v>
      </c>
      <c r="N68" s="42" t="s">
        <v>12</v>
      </c>
      <c r="O68" s="43" t="s">
        <v>13</v>
      </c>
      <c r="P68" s="187" t="s">
        <v>20</v>
      </c>
      <c r="Q68" s="188"/>
      <c r="R68" s="189"/>
      <c r="S68" s="190"/>
      <c r="T68" s="190"/>
      <c r="U68" s="168" t="s">
        <v>14</v>
      </c>
      <c r="V68" s="169"/>
      <c r="W68" s="169"/>
      <c r="X68" s="170"/>
      <c r="Y68" s="44"/>
      <c r="Z68"/>
      <c r="AA68"/>
      <c r="AB68"/>
      <c r="AC68"/>
      <c r="AD68"/>
      <c r="AE68"/>
      <c r="AF68"/>
      <c r="AG68"/>
      <c r="AH68"/>
      <c r="AI68"/>
      <c r="AJ68"/>
    </row>
    <row r="69" spans="1:36" ht="17.25" customHeight="1" thickTop="1">
      <c r="A69" t="s">
        <v>216</v>
      </c>
      <c r="B69" t="str">
        <f t="shared" si="4"/>
        <v>福島第一中</v>
      </c>
      <c r="D69" t="str">
        <f>IF(COUNTBLANK(A69)=1,"",MID(A69,(FIND("&gt;  ",A69,6)+3),5))</f>
        <v>ＦＣヴェル</v>
      </c>
      <c r="G69">
        <f t="shared" si="5"/>
      </c>
      <c r="I69">
        <f>IF(COUNTBLANK(F69)=1,"",MID(F69,(FIND("&gt;  ",F69,6)+3),5))</f>
      </c>
      <c r="N69" s="45">
        <v>1</v>
      </c>
      <c r="O69" s="46">
        <v>0.3958333333333333</v>
      </c>
      <c r="P69" s="47" t="str">
        <f>B69</f>
        <v>福島第一中</v>
      </c>
      <c r="Q69" s="48"/>
      <c r="R69" s="48" t="s">
        <v>16</v>
      </c>
      <c r="S69" s="48"/>
      <c r="T69" s="49" t="str">
        <f>D69</f>
        <v>ＦＣヴェル</v>
      </c>
      <c r="U69" s="171" t="str">
        <f>P70</f>
        <v>白沢中学校</v>
      </c>
      <c r="V69" s="172"/>
      <c r="W69" s="175" t="str">
        <f>T70</f>
        <v>二本松第一</v>
      </c>
      <c r="X69" s="176"/>
      <c r="Y69" s="44"/>
      <c r="Z69"/>
      <c r="AA69"/>
      <c r="AB69"/>
      <c r="AC69"/>
      <c r="AD69"/>
      <c r="AE69"/>
      <c r="AF69"/>
      <c r="AG69"/>
      <c r="AH69"/>
      <c r="AI69"/>
      <c r="AJ69"/>
    </row>
    <row r="70" spans="1:36" ht="17.25" customHeight="1">
      <c r="A70" t="s">
        <v>217</v>
      </c>
      <c r="B70" t="str">
        <f t="shared" si="4"/>
        <v>白沢中学校</v>
      </c>
      <c r="D70" t="str">
        <f>IF(COUNTBLANK(A70)=1,"",MID(A70,(FIND("&gt;  ",A70,6)+3),5))</f>
        <v>二本松第一</v>
      </c>
      <c r="G70">
        <f t="shared" si="5"/>
      </c>
      <c r="I70">
        <f>IF(COUNTBLANK(F70)=1,"",MID(F70,(FIND("&gt;  ",F70,6)+3),5))</f>
      </c>
      <c r="N70" s="52">
        <v>2</v>
      </c>
      <c r="O70" s="53">
        <v>0.4583333333333333</v>
      </c>
      <c r="P70" s="54" t="str">
        <f>B70</f>
        <v>白沢中学校</v>
      </c>
      <c r="Q70" s="55"/>
      <c r="R70" s="55" t="s">
        <v>16</v>
      </c>
      <c r="S70" s="55"/>
      <c r="T70" s="56" t="str">
        <f>D70</f>
        <v>二本松第一</v>
      </c>
      <c r="U70" s="192" t="str">
        <f>P69</f>
        <v>福島第一中</v>
      </c>
      <c r="V70" s="193"/>
      <c r="W70" s="184" t="str">
        <f>T69</f>
        <v>ＦＣヴェル</v>
      </c>
      <c r="X70" s="185"/>
      <c r="Y70" s="44"/>
      <c r="Z70"/>
      <c r="AA70"/>
      <c r="AB70"/>
      <c r="AC70"/>
      <c r="AD70"/>
      <c r="AE70"/>
      <c r="AF70"/>
      <c r="AG70"/>
      <c r="AH70"/>
      <c r="AI70"/>
      <c r="AJ70"/>
    </row>
    <row r="71" spans="1:36" ht="17.25" customHeight="1">
      <c r="A71" t="s">
        <v>218</v>
      </c>
      <c r="B71" t="str">
        <f t="shared" si="4"/>
        <v>飯野 ＦＣ</v>
      </c>
      <c r="D71" t="str">
        <f>IF(COUNTBLANK(A71)=1,"",MID(A71,(FIND("&gt;  ",A71,6)+3),5))</f>
        <v>松陵中学校</v>
      </c>
      <c r="G71">
        <f t="shared" si="5"/>
      </c>
      <c r="I71">
        <f>IF(COUNTBLANK(F71)=1,"",MID(F71,(FIND("&gt;  ",F71,6)+3),5))</f>
      </c>
      <c r="N71" s="59">
        <v>3</v>
      </c>
      <c r="O71" s="60">
        <v>0.5625</v>
      </c>
      <c r="P71" s="61" t="str">
        <f>B71</f>
        <v>飯野 ＦＣ</v>
      </c>
      <c r="Q71" s="62"/>
      <c r="R71" s="62" t="s">
        <v>16</v>
      </c>
      <c r="S71" s="62"/>
      <c r="T71" s="63" t="str">
        <f>D71</f>
        <v>松陵中学校</v>
      </c>
      <c r="U71" s="217" t="str">
        <f>P72</f>
        <v>Ｎ.Ｆ.Ｃ</v>
      </c>
      <c r="V71" s="218"/>
      <c r="W71" s="184" t="str">
        <f>T72</f>
        <v>二本松第三</v>
      </c>
      <c r="X71" s="185"/>
      <c r="Y71" s="44"/>
      <c r="Z71"/>
      <c r="AA71"/>
      <c r="AB71"/>
      <c r="AC71"/>
      <c r="AD71"/>
      <c r="AE71"/>
      <c r="AF71"/>
      <c r="AG71"/>
      <c r="AH71"/>
      <c r="AI71"/>
      <c r="AJ71"/>
    </row>
    <row r="72" spans="1:36" ht="17.25" customHeight="1" thickBot="1">
      <c r="A72" t="s">
        <v>195</v>
      </c>
      <c r="B72" t="str">
        <f t="shared" si="4"/>
        <v>Ｎ.Ｆ.Ｃ</v>
      </c>
      <c r="D72" t="str">
        <f>IF(COUNTBLANK(A72)=1,"",MID(A72,(FIND("&gt;  ",A72,6)+3),5))</f>
        <v>二本松第三</v>
      </c>
      <c r="G72">
        <f t="shared" si="5"/>
      </c>
      <c r="I72">
        <f>IF(COUNTBLANK(F72)=1,"",MID(F72,(FIND("&gt;  ",F72,6)+3),5))</f>
      </c>
      <c r="N72" s="65">
        <v>4</v>
      </c>
      <c r="O72" s="66">
        <v>0.625</v>
      </c>
      <c r="P72" s="164" t="str">
        <f>B72</f>
        <v>Ｎ.Ｆ.Ｃ</v>
      </c>
      <c r="Q72" s="68"/>
      <c r="R72" s="68" t="s">
        <v>16</v>
      </c>
      <c r="S72" s="68"/>
      <c r="T72" s="69" t="str">
        <f>D72</f>
        <v>二本松第三</v>
      </c>
      <c r="U72" s="177" t="str">
        <f>P71</f>
        <v>飯野 ＦＣ</v>
      </c>
      <c r="V72" s="178"/>
      <c r="W72" s="180" t="str">
        <f>T71</f>
        <v>松陵中学校</v>
      </c>
      <c r="X72" s="181"/>
      <c r="Y72" s="44"/>
      <c r="Z72"/>
      <c r="AA72"/>
      <c r="AB72"/>
      <c r="AC72"/>
      <c r="AD72"/>
      <c r="AE72"/>
      <c r="AF72"/>
      <c r="AG72"/>
      <c r="AH72"/>
      <c r="AI72"/>
      <c r="AJ72"/>
    </row>
    <row r="73" spans="1:36" ht="17.25" customHeight="1">
      <c r="A73" t="s">
        <v>178</v>
      </c>
      <c r="Z73"/>
      <c r="AA73"/>
      <c r="AB73"/>
      <c r="AC73"/>
      <c r="AD73"/>
      <c r="AE73"/>
      <c r="AF73"/>
      <c r="AG73"/>
      <c r="AH73"/>
      <c r="AI73"/>
      <c r="AJ73"/>
    </row>
    <row r="74" spans="14:36" ht="17.25" customHeight="1" thickBot="1">
      <c r="N74" s="40" t="s">
        <v>49</v>
      </c>
      <c r="O74" s="41"/>
      <c r="P74" s="41"/>
      <c r="Q74" s="101"/>
      <c r="R74" s="38"/>
      <c r="S74" s="38"/>
      <c r="T74" s="38"/>
      <c r="U74" s="38"/>
      <c r="V74" s="38"/>
      <c r="W74" s="38"/>
      <c r="X74" s="38"/>
      <c r="Y74" s="38"/>
      <c r="Z74" s="219" t="str">
        <f>N74</f>
        <v>⑥3月10日(土)</v>
      </c>
      <c r="AA74" s="220"/>
      <c r="AB74" s="220"/>
      <c r="AC74" s="101"/>
      <c r="AD74" s="38"/>
      <c r="AE74" s="38"/>
      <c r="AF74" s="39"/>
      <c r="AG74" s="39"/>
      <c r="AH74" s="38"/>
      <c r="AI74" s="38"/>
      <c r="AJ74" s="38"/>
    </row>
    <row r="75" spans="1:36" ht="17.25" customHeight="1" thickBot="1">
      <c r="A75" t="s">
        <v>190</v>
      </c>
      <c r="F75" t="s">
        <v>190</v>
      </c>
      <c r="N75" s="42" t="s">
        <v>12</v>
      </c>
      <c r="O75" s="43" t="s">
        <v>13</v>
      </c>
      <c r="P75" s="187" t="s">
        <v>20</v>
      </c>
      <c r="Q75" s="188"/>
      <c r="R75" s="189"/>
      <c r="S75" s="190"/>
      <c r="T75" s="190"/>
      <c r="U75" s="168" t="s">
        <v>14</v>
      </c>
      <c r="V75" s="169"/>
      <c r="W75" s="169"/>
      <c r="X75" s="170"/>
      <c r="Y75" s="44"/>
      <c r="Z75" s="42" t="s">
        <v>15</v>
      </c>
      <c r="AA75" s="43" t="s">
        <v>13</v>
      </c>
      <c r="AB75" s="187" t="s">
        <v>21</v>
      </c>
      <c r="AC75" s="188"/>
      <c r="AD75" s="188"/>
      <c r="AE75" s="188"/>
      <c r="AF75" s="190"/>
      <c r="AG75" s="168" t="s">
        <v>14</v>
      </c>
      <c r="AH75" s="169"/>
      <c r="AI75" s="169"/>
      <c r="AJ75" s="170"/>
    </row>
    <row r="76" spans="1:36" ht="17.25" customHeight="1" thickTop="1">
      <c r="A76" t="s">
        <v>219</v>
      </c>
      <c r="B76" t="str">
        <f t="shared" si="4"/>
        <v>福島第一中</v>
      </c>
      <c r="D76" t="str">
        <f>IF(COUNTBLANK(A76)=1,"",MID(A76,(FIND("&gt;  ",A76,6)+3),5))</f>
        <v>白沢中学校</v>
      </c>
      <c r="F76" t="s">
        <v>236</v>
      </c>
      <c r="G76" t="str">
        <f t="shared" si="5"/>
        <v>モンターニ</v>
      </c>
      <c r="I76" t="str">
        <f>IF(COUNTBLANK(F76)=1,"",MID(F76,(FIND("&gt;  ",F76,6)+3),5))</f>
        <v>福島第三中</v>
      </c>
      <c r="N76" s="45">
        <v>1</v>
      </c>
      <c r="O76" s="46">
        <v>0.3958333333333333</v>
      </c>
      <c r="P76" s="47" t="str">
        <f>B76</f>
        <v>福島第一中</v>
      </c>
      <c r="Q76" s="48"/>
      <c r="R76" s="48" t="s">
        <v>16</v>
      </c>
      <c r="S76" s="48"/>
      <c r="T76" s="49" t="str">
        <f>D76</f>
        <v>白沢中学校</v>
      </c>
      <c r="U76" s="171" t="str">
        <f>P77</f>
        <v>飯野 ＦＣ</v>
      </c>
      <c r="V76" s="172"/>
      <c r="W76" s="175" t="str">
        <f>T77</f>
        <v>ＦＣヴェル</v>
      </c>
      <c r="X76" s="176"/>
      <c r="Y76" s="44"/>
      <c r="Z76" s="45">
        <v>1</v>
      </c>
      <c r="AA76" s="46">
        <v>0.3958333333333333</v>
      </c>
      <c r="AB76" s="50" t="str">
        <f>G76</f>
        <v>モンターニ</v>
      </c>
      <c r="AC76" s="48"/>
      <c r="AD76" s="48" t="s">
        <v>16</v>
      </c>
      <c r="AE76" s="48"/>
      <c r="AF76" s="51" t="str">
        <f>I76</f>
        <v>福島第三中</v>
      </c>
      <c r="AG76" s="171" t="str">
        <f>AB77</f>
        <v>ジェイム福</v>
      </c>
      <c r="AH76" s="172"/>
      <c r="AI76" s="175" t="str">
        <f>AF77</f>
        <v>信夫中学校</v>
      </c>
      <c r="AJ76" s="176"/>
    </row>
    <row r="77" spans="1:36" ht="17.25" customHeight="1">
      <c r="A77" t="s">
        <v>205</v>
      </c>
      <c r="B77" t="str">
        <f t="shared" si="4"/>
        <v>飯野 ＦＣ</v>
      </c>
      <c r="D77" t="str">
        <f>IF(COUNTBLANK(A77)=1,"",MID(A77,(FIND("&gt;  ",A77,6)+3),5))</f>
        <v>ＦＣヴェル</v>
      </c>
      <c r="F77" t="s">
        <v>199</v>
      </c>
      <c r="G77" t="str">
        <f t="shared" si="5"/>
        <v>ジェイム福</v>
      </c>
      <c r="I77" t="str">
        <f>IF(COUNTBLANK(F77)=1,"",MID(F77,(FIND("&gt;  ",F77,6)+3),5))</f>
        <v>信夫中学校</v>
      </c>
      <c r="N77" s="52">
        <v>2</v>
      </c>
      <c r="O77" s="53">
        <v>0.4583333333333333</v>
      </c>
      <c r="P77" s="54" t="str">
        <f>B77</f>
        <v>飯野 ＦＣ</v>
      </c>
      <c r="Q77" s="55"/>
      <c r="R77" s="55" t="s">
        <v>16</v>
      </c>
      <c r="S77" s="55"/>
      <c r="T77" s="56" t="str">
        <f>D77</f>
        <v>ＦＣヴェル</v>
      </c>
      <c r="U77" s="192" t="str">
        <f>P76</f>
        <v>福島第一中</v>
      </c>
      <c r="V77" s="193"/>
      <c r="W77" s="184" t="str">
        <f>T76</f>
        <v>白沢中学校</v>
      </c>
      <c r="X77" s="185"/>
      <c r="Y77" s="44"/>
      <c r="Z77" s="52">
        <v>2</v>
      </c>
      <c r="AA77" s="53">
        <v>0.4583333333333333</v>
      </c>
      <c r="AB77" s="57" t="str">
        <f>G77</f>
        <v>ジェイム福</v>
      </c>
      <c r="AC77" s="55"/>
      <c r="AD77" s="55" t="s">
        <v>16</v>
      </c>
      <c r="AE77" s="55"/>
      <c r="AF77" s="58" t="str">
        <f>I77</f>
        <v>信夫中学校</v>
      </c>
      <c r="AG77" s="192" t="str">
        <f>AB76</f>
        <v>モンターニ</v>
      </c>
      <c r="AH77" s="193"/>
      <c r="AI77" s="184" t="str">
        <f>AF76</f>
        <v>福島第三中</v>
      </c>
      <c r="AJ77" s="185"/>
    </row>
    <row r="78" spans="1:36" ht="17.25" customHeight="1">
      <c r="A78" t="s">
        <v>220</v>
      </c>
      <c r="B78" t="str">
        <f t="shared" si="4"/>
        <v>Ｎ.Ｆ.Ｃ</v>
      </c>
      <c r="D78" t="str">
        <f>IF(COUNTBLANK(A78)=1,"",MID(A78,(FIND("&gt;  ",A78,6)+3),5))</f>
        <v>二本松第一</v>
      </c>
      <c r="F78" t="s">
        <v>237</v>
      </c>
      <c r="G78" t="str">
        <f t="shared" si="5"/>
        <v>大玉中学校</v>
      </c>
      <c r="I78" t="str">
        <f>IF(COUNTBLANK(F78)=1,"",MID(F78,(FIND("&gt;  ",F78,6)+3),5))</f>
        <v>福島第二中</v>
      </c>
      <c r="N78" s="59">
        <v>3</v>
      </c>
      <c r="O78" s="60">
        <v>0.5625</v>
      </c>
      <c r="P78" s="165" t="str">
        <f>B78</f>
        <v>Ｎ.Ｆ.Ｃ</v>
      </c>
      <c r="Q78" s="62"/>
      <c r="R78" s="62" t="s">
        <v>16</v>
      </c>
      <c r="S78" s="62"/>
      <c r="T78" s="63" t="str">
        <f>D78</f>
        <v>二本松第一</v>
      </c>
      <c r="U78" s="182" t="str">
        <f>P79</f>
        <v>二本松第三</v>
      </c>
      <c r="V78" s="183"/>
      <c r="W78" s="184" t="str">
        <f>T79</f>
        <v>松陵中学校</v>
      </c>
      <c r="X78" s="185"/>
      <c r="Y78" s="44"/>
      <c r="Z78" s="59">
        <v>3</v>
      </c>
      <c r="AA78" s="60">
        <v>0.5625</v>
      </c>
      <c r="AB78" s="61" t="str">
        <f>G78</f>
        <v>大玉中学校</v>
      </c>
      <c r="AC78" s="62"/>
      <c r="AD78" s="62" t="s">
        <v>16</v>
      </c>
      <c r="AE78" s="62"/>
      <c r="AF78" s="64" t="str">
        <f>I78</f>
        <v>福島第二中</v>
      </c>
      <c r="AG78" s="182" t="str">
        <f>AB79</f>
        <v>信陵中学校</v>
      </c>
      <c r="AH78" s="183"/>
      <c r="AI78" s="184" t="str">
        <f>AF79</f>
        <v>蓬莱中学校</v>
      </c>
      <c r="AJ78" s="185"/>
    </row>
    <row r="79" spans="1:36" ht="17.25" customHeight="1" thickBot="1">
      <c r="A79" t="s">
        <v>180</v>
      </c>
      <c r="B79" t="str">
        <f t="shared" si="4"/>
        <v>二本松第三</v>
      </c>
      <c r="D79" t="str">
        <f>IF(COUNTBLANK(A79)=1,"",MID(A79,(FIND("&gt;  ",A79,6)+3),5))</f>
        <v>松陵中学校</v>
      </c>
      <c r="F79" t="s">
        <v>181</v>
      </c>
      <c r="G79" t="str">
        <f t="shared" si="5"/>
        <v>信陵中学校</v>
      </c>
      <c r="I79" t="str">
        <f>IF(COUNTBLANK(F79)=1,"",MID(F79,(FIND("&gt;  ",F79,6)+3),5))</f>
        <v>蓬莱中学校</v>
      </c>
      <c r="N79" s="65">
        <v>4</v>
      </c>
      <c r="O79" s="66">
        <v>0.625</v>
      </c>
      <c r="P79" s="67" t="str">
        <f>B79</f>
        <v>二本松第三</v>
      </c>
      <c r="Q79" s="68"/>
      <c r="R79" s="68" t="s">
        <v>16</v>
      </c>
      <c r="S79" s="68"/>
      <c r="T79" s="69" t="str">
        <f>D79</f>
        <v>松陵中学校</v>
      </c>
      <c r="U79" s="194" t="str">
        <f>P78</f>
        <v>Ｎ.Ｆ.Ｃ</v>
      </c>
      <c r="V79" s="195"/>
      <c r="W79" s="180" t="str">
        <f>T78</f>
        <v>二本松第一</v>
      </c>
      <c r="X79" s="181"/>
      <c r="Y79" s="44"/>
      <c r="Z79" s="65">
        <v>4</v>
      </c>
      <c r="AA79" s="66">
        <v>0.625</v>
      </c>
      <c r="AB79" s="67" t="str">
        <f>G79</f>
        <v>信陵中学校</v>
      </c>
      <c r="AC79" s="68"/>
      <c r="AD79" s="68" t="s">
        <v>16</v>
      </c>
      <c r="AE79" s="68"/>
      <c r="AF79" s="68" t="str">
        <f>I79</f>
        <v>蓬莱中学校</v>
      </c>
      <c r="AG79" s="177" t="str">
        <f>AB78</f>
        <v>大玉中学校</v>
      </c>
      <c r="AH79" s="178"/>
      <c r="AI79" s="180" t="str">
        <f>AF78</f>
        <v>福島第二中</v>
      </c>
      <c r="AJ79" s="181"/>
    </row>
    <row r="80" spans="1:36" ht="17.25" customHeight="1">
      <c r="A80" t="s">
        <v>178</v>
      </c>
      <c r="F80" t="s">
        <v>178</v>
      </c>
      <c r="N80" s="44"/>
      <c r="O80" s="44"/>
      <c r="P80" s="103"/>
      <c r="Q80" s="44"/>
      <c r="R80" s="44"/>
      <c r="S80" s="44"/>
      <c r="T80" s="103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62"/>
      <c r="AG80" s="62"/>
      <c r="AH80" s="44"/>
      <c r="AI80" s="44"/>
      <c r="AJ80" s="44"/>
    </row>
    <row r="81" spans="14:36" ht="17.25" customHeight="1" thickBot="1">
      <c r="N81" s="40" t="s">
        <v>50</v>
      </c>
      <c r="O81" s="41"/>
      <c r="P81" s="41"/>
      <c r="Q81" s="101"/>
      <c r="R81" s="38"/>
      <c r="S81" s="38"/>
      <c r="T81" s="38"/>
      <c r="U81" s="38"/>
      <c r="V81" s="38"/>
      <c r="W81" s="38"/>
      <c r="X81" s="38"/>
      <c r="Y81" s="38"/>
      <c r="Z81"/>
      <c r="AA81"/>
      <c r="AB81"/>
      <c r="AC81"/>
      <c r="AD81"/>
      <c r="AE81"/>
      <c r="AF81"/>
      <c r="AG81"/>
      <c r="AH81"/>
      <c r="AI81"/>
      <c r="AJ81"/>
    </row>
    <row r="82" spans="1:36" ht="17.25" customHeight="1" thickBot="1">
      <c r="A82" t="s">
        <v>187</v>
      </c>
      <c r="N82" s="42" t="s">
        <v>12</v>
      </c>
      <c r="O82" s="43" t="s">
        <v>13</v>
      </c>
      <c r="P82" s="187" t="s">
        <v>20</v>
      </c>
      <c r="Q82" s="188"/>
      <c r="R82" s="189"/>
      <c r="S82" s="190"/>
      <c r="T82" s="190"/>
      <c r="U82" s="168" t="s">
        <v>14</v>
      </c>
      <c r="V82" s="169"/>
      <c r="W82" s="169"/>
      <c r="X82" s="170"/>
      <c r="Y82" s="44"/>
      <c r="Z82"/>
      <c r="AA82"/>
      <c r="AB82"/>
      <c r="AC82"/>
      <c r="AD82"/>
      <c r="AE82"/>
      <c r="AF82"/>
      <c r="AG82"/>
      <c r="AH82"/>
      <c r="AI82"/>
      <c r="AJ82"/>
    </row>
    <row r="83" spans="1:36" ht="17.25" customHeight="1" thickTop="1">
      <c r="A83" t="s">
        <v>234</v>
      </c>
      <c r="B83" t="str">
        <f t="shared" si="4"/>
        <v>モンターニ</v>
      </c>
      <c r="D83" t="str">
        <f>IF(COUNTBLANK(A83)=1,"",MID(A83,(FIND("&gt;  ",A83,6)+3),5))</f>
        <v>信夫中学校</v>
      </c>
      <c r="G83">
        <f t="shared" si="5"/>
      </c>
      <c r="I83">
        <f>IF(COUNTBLANK(F83)=1,"",MID(F83,(FIND("&gt;  ",F83,6)+3),5))</f>
      </c>
      <c r="N83" s="45">
        <v>1</v>
      </c>
      <c r="O83" s="46">
        <v>0.3958333333333333</v>
      </c>
      <c r="P83" s="47" t="str">
        <f>B83</f>
        <v>モンターニ</v>
      </c>
      <c r="Q83" s="48"/>
      <c r="R83" s="48" t="s">
        <v>16</v>
      </c>
      <c r="S83" s="48"/>
      <c r="T83" s="49" t="str">
        <f>D83</f>
        <v>信夫中学校</v>
      </c>
      <c r="U83" s="171" t="str">
        <f>P84</f>
        <v>福島第三中</v>
      </c>
      <c r="V83" s="172"/>
      <c r="W83" s="175" t="str">
        <f>T84</f>
        <v>福島第二中</v>
      </c>
      <c r="X83" s="176"/>
      <c r="Y83" s="44"/>
      <c r="Z83"/>
      <c r="AA83"/>
      <c r="AB83"/>
      <c r="AC83"/>
      <c r="AD83"/>
      <c r="AE83"/>
      <c r="AF83"/>
      <c r="AG83"/>
      <c r="AH83"/>
      <c r="AI83"/>
      <c r="AJ83"/>
    </row>
    <row r="84" spans="1:36" ht="17.25" customHeight="1">
      <c r="A84" t="s">
        <v>198</v>
      </c>
      <c r="B84" t="str">
        <f t="shared" si="4"/>
        <v>福島第三中</v>
      </c>
      <c r="D84" t="str">
        <f>IF(COUNTBLANK(A84)=1,"",MID(A84,(FIND("&gt;  ",A84,6)+3),5))</f>
        <v>福島第二中</v>
      </c>
      <c r="G84">
        <f t="shared" si="5"/>
      </c>
      <c r="I84">
        <f>IF(COUNTBLANK(F84)=1,"",MID(F84,(FIND("&gt;  ",F84,6)+3),5))</f>
      </c>
      <c r="N84" s="52">
        <v>2</v>
      </c>
      <c r="O84" s="53">
        <v>0.4583333333333333</v>
      </c>
      <c r="P84" s="54" t="str">
        <f>B84</f>
        <v>福島第三中</v>
      </c>
      <c r="Q84" s="55"/>
      <c r="R84" s="55" t="s">
        <v>16</v>
      </c>
      <c r="S84" s="55"/>
      <c r="T84" s="56" t="str">
        <f>D84</f>
        <v>福島第二中</v>
      </c>
      <c r="U84" s="192" t="str">
        <f>P83</f>
        <v>モンターニ</v>
      </c>
      <c r="V84" s="193"/>
      <c r="W84" s="184" t="str">
        <f>T83</f>
        <v>信夫中学校</v>
      </c>
      <c r="X84" s="185"/>
      <c r="Y84" s="44"/>
      <c r="Z84"/>
      <c r="AA84"/>
      <c r="AB84"/>
      <c r="AC84"/>
      <c r="AD84"/>
      <c r="AE84"/>
      <c r="AF84"/>
      <c r="AG84"/>
      <c r="AH84"/>
      <c r="AI84"/>
      <c r="AJ84"/>
    </row>
    <row r="85" spans="1:36" ht="17.25" customHeight="1">
      <c r="A85" t="s">
        <v>235</v>
      </c>
      <c r="B85" t="str">
        <f t="shared" si="4"/>
        <v>ジェイム福</v>
      </c>
      <c r="D85" t="str">
        <f>IF(COUNTBLANK(A85)=1,"",MID(A85,(FIND("&gt;  ",A85,6)+3),5))</f>
        <v>蓬莱中学校</v>
      </c>
      <c r="G85">
        <f t="shared" si="5"/>
      </c>
      <c r="I85">
        <f>IF(COUNTBLANK(F85)=1,"",MID(F85,(FIND("&gt;  ",F85,6)+3),5))</f>
      </c>
      <c r="N85" s="59">
        <v>3</v>
      </c>
      <c r="O85" s="60">
        <v>0.5625</v>
      </c>
      <c r="P85" s="61" t="str">
        <f>B85</f>
        <v>ジェイム福</v>
      </c>
      <c r="Q85" s="62"/>
      <c r="R85" s="62" t="s">
        <v>16</v>
      </c>
      <c r="S85" s="62"/>
      <c r="T85" s="63" t="str">
        <f>D85</f>
        <v>蓬莱中学校</v>
      </c>
      <c r="U85" s="182" t="str">
        <f>P86</f>
        <v>大玉中学校</v>
      </c>
      <c r="V85" s="183"/>
      <c r="W85" s="184" t="str">
        <f>T86</f>
        <v>信陵中学校</v>
      </c>
      <c r="X85" s="185"/>
      <c r="Y85" s="44"/>
      <c r="Z85"/>
      <c r="AA85"/>
      <c r="AB85"/>
      <c r="AC85"/>
      <c r="AD85"/>
      <c r="AE85"/>
      <c r="AF85"/>
      <c r="AG85"/>
      <c r="AH85"/>
      <c r="AI85"/>
      <c r="AJ85"/>
    </row>
    <row r="86" spans="1:36" ht="17.25" customHeight="1" thickBot="1">
      <c r="A86" t="s">
        <v>194</v>
      </c>
      <c r="B86" t="str">
        <f t="shared" si="4"/>
        <v>大玉中学校</v>
      </c>
      <c r="D86" t="str">
        <f>IF(COUNTBLANK(A86)=1,"",MID(A86,(FIND("&gt;  ",A86,6)+3),5))</f>
        <v>信陵中学校</v>
      </c>
      <c r="G86">
        <f t="shared" si="5"/>
      </c>
      <c r="I86">
        <f>IF(COUNTBLANK(F86)=1,"",MID(F86,(FIND("&gt;  ",F86,6)+3),5))</f>
      </c>
      <c r="N86" s="65">
        <v>4</v>
      </c>
      <c r="O86" s="66">
        <v>0.625</v>
      </c>
      <c r="P86" s="67" t="str">
        <f>B86</f>
        <v>大玉中学校</v>
      </c>
      <c r="Q86" s="68"/>
      <c r="R86" s="68" t="s">
        <v>16</v>
      </c>
      <c r="S86" s="68"/>
      <c r="T86" s="69" t="str">
        <f>D86</f>
        <v>信陵中学校</v>
      </c>
      <c r="U86" s="177" t="str">
        <f>P85</f>
        <v>ジェイム福</v>
      </c>
      <c r="V86" s="178"/>
      <c r="W86" s="180" t="str">
        <f>T85</f>
        <v>蓬莱中学校</v>
      </c>
      <c r="X86" s="181"/>
      <c r="Y86" s="44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t="s">
        <v>178</v>
      </c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/>
      <c r="AA87"/>
      <c r="AB87"/>
      <c r="AC87"/>
      <c r="AD87"/>
      <c r="AE87"/>
      <c r="AF87"/>
      <c r="AG87"/>
      <c r="AH87"/>
      <c r="AI87"/>
      <c r="AJ87"/>
    </row>
    <row r="88" spans="14:36" ht="19.5" customHeight="1" thickBot="1">
      <c r="N88" s="40" t="s">
        <v>51</v>
      </c>
      <c r="O88" s="41"/>
      <c r="P88" s="41"/>
      <c r="Q88" s="101"/>
      <c r="R88" s="38"/>
      <c r="S88" s="38"/>
      <c r="T88" s="38"/>
      <c r="U88" s="38"/>
      <c r="V88" s="38"/>
      <c r="W88" s="38"/>
      <c r="X88" s="38"/>
      <c r="Y88" s="38"/>
      <c r="Z88" s="219" t="str">
        <f>N88</f>
        <v>⑦3月17日(土)</v>
      </c>
      <c r="AA88" s="220"/>
      <c r="AB88" s="220"/>
      <c r="AC88" s="101"/>
      <c r="AD88" s="38"/>
      <c r="AE88" s="38"/>
      <c r="AF88" s="39"/>
      <c r="AG88" s="39"/>
      <c r="AH88" s="38"/>
      <c r="AI88" s="38"/>
      <c r="AJ88" s="38"/>
    </row>
    <row r="89" spans="1:36" ht="19.5" customHeight="1" thickBot="1">
      <c r="A89" t="s">
        <v>191</v>
      </c>
      <c r="F89" t="s">
        <v>191</v>
      </c>
      <c r="N89" s="42" t="s">
        <v>12</v>
      </c>
      <c r="O89" s="43" t="s">
        <v>13</v>
      </c>
      <c r="P89" s="187" t="s">
        <v>20</v>
      </c>
      <c r="Q89" s="188"/>
      <c r="R89" s="189"/>
      <c r="S89" s="190"/>
      <c r="T89" s="190"/>
      <c r="U89" s="168" t="s">
        <v>14</v>
      </c>
      <c r="V89" s="169"/>
      <c r="W89" s="169"/>
      <c r="X89" s="170"/>
      <c r="Y89" s="44"/>
      <c r="Z89" s="42" t="s">
        <v>12</v>
      </c>
      <c r="AA89" s="43" t="s">
        <v>13</v>
      </c>
      <c r="AB89" s="187" t="s">
        <v>21</v>
      </c>
      <c r="AC89" s="188"/>
      <c r="AD89" s="188"/>
      <c r="AE89" s="188"/>
      <c r="AF89" s="190"/>
      <c r="AG89" s="168" t="s">
        <v>14</v>
      </c>
      <c r="AH89" s="169"/>
      <c r="AI89" s="169"/>
      <c r="AJ89" s="170"/>
    </row>
    <row r="90" spans="1:36" ht="19.5" customHeight="1" thickTop="1">
      <c r="A90" t="s">
        <v>221</v>
      </c>
      <c r="B90" t="str">
        <f t="shared" si="4"/>
        <v>福島第一中</v>
      </c>
      <c r="D90" t="str">
        <f>IF(COUNTBLANK(A90)=1,"",MID(A90,(FIND("&gt;  ",A90,6)+3),5))</f>
        <v>飯野 ＦＣ</v>
      </c>
      <c r="F90" t="s">
        <v>238</v>
      </c>
      <c r="G90" t="str">
        <f t="shared" si="5"/>
        <v>モンターニ</v>
      </c>
      <c r="I90" t="str">
        <f>IF(COUNTBLANK(F90)=1,"",MID(F90,(FIND("&gt;  ",F90,6)+3),5))</f>
        <v>ジェイム福</v>
      </c>
      <c r="N90" s="45">
        <v>1</v>
      </c>
      <c r="O90" s="46">
        <v>0.3958333333333333</v>
      </c>
      <c r="P90" s="47" t="str">
        <f>B90</f>
        <v>福島第一中</v>
      </c>
      <c r="Q90" s="48"/>
      <c r="R90" s="48" t="s">
        <v>16</v>
      </c>
      <c r="S90" s="48"/>
      <c r="T90" s="49" t="str">
        <f>D90</f>
        <v>飯野 ＦＣ</v>
      </c>
      <c r="U90" s="270" t="str">
        <f>P91</f>
        <v>Ｎ.Ｆ.Ｃ</v>
      </c>
      <c r="V90" s="271"/>
      <c r="W90" s="175" t="str">
        <f>T91</f>
        <v>白沢中学校</v>
      </c>
      <c r="X90" s="176"/>
      <c r="Y90" s="44"/>
      <c r="Z90" s="45">
        <v>1</v>
      </c>
      <c r="AA90" s="46">
        <v>0.3958333333333333</v>
      </c>
      <c r="AB90" s="50" t="str">
        <f>G90</f>
        <v>モンターニ</v>
      </c>
      <c r="AC90" s="48"/>
      <c r="AD90" s="48" t="s">
        <v>16</v>
      </c>
      <c r="AE90" s="48"/>
      <c r="AF90" s="51" t="str">
        <f>I90</f>
        <v>ジェイム福</v>
      </c>
      <c r="AG90" s="171" t="str">
        <f>AB91</f>
        <v>大玉中学校</v>
      </c>
      <c r="AH90" s="172"/>
      <c r="AI90" s="175" t="str">
        <f>AF91</f>
        <v>福島第三中</v>
      </c>
      <c r="AJ90" s="176"/>
    </row>
    <row r="91" spans="1:36" ht="19.5" customHeight="1">
      <c r="A91" t="s">
        <v>222</v>
      </c>
      <c r="B91" t="str">
        <f t="shared" si="4"/>
        <v>Ｎ.Ｆ.Ｃ</v>
      </c>
      <c r="D91" t="str">
        <f>IF(COUNTBLANK(A91)=1,"",MID(A91,(FIND("&gt;  ",A91,6)+3),5))</f>
        <v>白沢中学校</v>
      </c>
      <c r="F91" t="s">
        <v>239</v>
      </c>
      <c r="G91" t="str">
        <f t="shared" si="5"/>
        <v>大玉中学校</v>
      </c>
      <c r="I91" t="str">
        <f>IF(COUNTBLANK(F91)=1,"",MID(F91,(FIND("&gt;  ",F91,6)+3),5))</f>
        <v>福島第三中</v>
      </c>
      <c r="N91" s="52">
        <v>2</v>
      </c>
      <c r="O91" s="53">
        <v>0.4583333333333333</v>
      </c>
      <c r="P91" s="166" t="str">
        <f>B91</f>
        <v>Ｎ.Ｆ.Ｃ</v>
      </c>
      <c r="Q91" s="55"/>
      <c r="R91" s="55" t="s">
        <v>16</v>
      </c>
      <c r="S91" s="55"/>
      <c r="T91" s="56" t="str">
        <f>D91</f>
        <v>白沢中学校</v>
      </c>
      <c r="U91" s="192" t="str">
        <f>P90</f>
        <v>福島第一中</v>
      </c>
      <c r="V91" s="193"/>
      <c r="W91" s="184" t="str">
        <f>T90</f>
        <v>飯野 ＦＣ</v>
      </c>
      <c r="X91" s="185"/>
      <c r="Y91" s="44"/>
      <c r="Z91" s="52">
        <v>2</v>
      </c>
      <c r="AA91" s="53">
        <v>0.4583333333333333</v>
      </c>
      <c r="AB91" s="57" t="str">
        <f>G91</f>
        <v>大玉中学校</v>
      </c>
      <c r="AC91" s="55"/>
      <c r="AD91" s="55" t="s">
        <v>16</v>
      </c>
      <c r="AE91" s="55"/>
      <c r="AF91" s="58" t="str">
        <f>I91</f>
        <v>福島第三中</v>
      </c>
      <c r="AG91" s="192" t="str">
        <f>AB90</f>
        <v>モンターニ</v>
      </c>
      <c r="AH91" s="193"/>
      <c r="AI91" s="184" t="str">
        <f>AF90</f>
        <v>ジェイム福</v>
      </c>
      <c r="AJ91" s="185"/>
    </row>
    <row r="92" spans="1:36" ht="19.5" customHeight="1">
      <c r="A92" t="s">
        <v>223</v>
      </c>
      <c r="B92" t="str">
        <f t="shared" si="4"/>
        <v>二本松第三</v>
      </c>
      <c r="D92" t="str">
        <f>IF(COUNTBLANK(A92)=1,"",MID(A92,(FIND("&gt;  ",A92,6)+3),5))</f>
        <v>ＦＣヴェル</v>
      </c>
      <c r="F92" t="s">
        <v>240</v>
      </c>
      <c r="G92" t="str">
        <f t="shared" si="5"/>
        <v>信陵中学校</v>
      </c>
      <c r="I92" t="str">
        <f>IF(COUNTBLANK(F92)=1,"",MID(F92,(FIND("&gt;  ",F92,6)+3),5))</f>
        <v>信夫中学校</v>
      </c>
      <c r="N92" s="59">
        <v>3</v>
      </c>
      <c r="O92" s="60">
        <v>0.5625</v>
      </c>
      <c r="P92" s="61" t="str">
        <f>B92</f>
        <v>二本松第三</v>
      </c>
      <c r="Q92" s="62"/>
      <c r="R92" s="62" t="s">
        <v>16</v>
      </c>
      <c r="S92" s="62"/>
      <c r="T92" s="63" t="str">
        <f>D92</f>
        <v>ＦＣヴェル</v>
      </c>
      <c r="U92" s="182" t="str">
        <f>P93</f>
        <v>松陵中学校</v>
      </c>
      <c r="V92" s="183"/>
      <c r="W92" s="184" t="str">
        <f>T93</f>
        <v>二本松第一</v>
      </c>
      <c r="X92" s="185"/>
      <c r="Y92" s="44"/>
      <c r="Z92" s="59">
        <v>3</v>
      </c>
      <c r="AA92" s="60">
        <v>0.5625</v>
      </c>
      <c r="AB92" s="61" t="str">
        <f>G92</f>
        <v>信陵中学校</v>
      </c>
      <c r="AC92" s="62"/>
      <c r="AD92" s="62" t="s">
        <v>16</v>
      </c>
      <c r="AE92" s="62"/>
      <c r="AF92" s="64" t="str">
        <f>I92</f>
        <v>信夫中学校</v>
      </c>
      <c r="AG92" s="182" t="str">
        <f>AB93</f>
        <v>蓬莱中学校</v>
      </c>
      <c r="AH92" s="183"/>
      <c r="AI92" s="184" t="str">
        <f>AF93</f>
        <v>福島第二中</v>
      </c>
      <c r="AJ92" s="185"/>
    </row>
    <row r="93" spans="1:36" ht="19.5" customHeight="1" thickBot="1">
      <c r="A93" t="s">
        <v>224</v>
      </c>
      <c r="B93" t="str">
        <f t="shared" si="4"/>
        <v>松陵中学校</v>
      </c>
      <c r="D93" t="str">
        <f>IF(COUNTBLANK(A93)=1,"",MID(A93,(FIND("&gt;  ",A93,6)+3),5))</f>
        <v>二本松第一</v>
      </c>
      <c r="F93" t="s">
        <v>241</v>
      </c>
      <c r="G93" t="str">
        <f t="shared" si="5"/>
        <v>蓬莱中学校</v>
      </c>
      <c r="I93" t="str">
        <f>IF(COUNTBLANK(F93)=1,"",MID(F93,(FIND("&gt;  ",F93,6)+3),5))</f>
        <v>福島第二中</v>
      </c>
      <c r="N93" s="65">
        <v>4</v>
      </c>
      <c r="O93" s="66">
        <v>0.625</v>
      </c>
      <c r="P93" s="67" t="str">
        <f>B93</f>
        <v>松陵中学校</v>
      </c>
      <c r="Q93" s="68"/>
      <c r="R93" s="68" t="s">
        <v>16</v>
      </c>
      <c r="S93" s="68"/>
      <c r="T93" s="69" t="str">
        <f>D93</f>
        <v>二本松第一</v>
      </c>
      <c r="U93" s="177" t="str">
        <f>P92</f>
        <v>二本松第三</v>
      </c>
      <c r="V93" s="178"/>
      <c r="W93" s="180" t="str">
        <f>T92</f>
        <v>ＦＣヴェル</v>
      </c>
      <c r="X93" s="181"/>
      <c r="Y93" s="44"/>
      <c r="Z93" s="65">
        <v>4</v>
      </c>
      <c r="AA93" s="66">
        <v>0.625</v>
      </c>
      <c r="AB93" s="67" t="str">
        <f>G93</f>
        <v>蓬莱中学校</v>
      </c>
      <c r="AC93" s="68"/>
      <c r="AD93" s="68" t="s">
        <v>16</v>
      </c>
      <c r="AE93" s="68"/>
      <c r="AF93" s="68" t="str">
        <f>I93</f>
        <v>福島第二中</v>
      </c>
      <c r="AG93" s="177" t="str">
        <f>AB92</f>
        <v>信陵中学校</v>
      </c>
      <c r="AH93" s="178"/>
      <c r="AI93" s="180" t="str">
        <f>AF92</f>
        <v>信夫中学校</v>
      </c>
      <c r="AJ93" s="181"/>
    </row>
    <row r="94" spans="1:36" ht="19.5" customHeight="1">
      <c r="A94" t="s">
        <v>178</v>
      </c>
      <c r="F94" t="s">
        <v>178</v>
      </c>
      <c r="Z94" s="104"/>
      <c r="AA94" s="104"/>
      <c r="AB94" s="104"/>
      <c r="AC94" s="104"/>
      <c r="AD94" s="104"/>
      <c r="AE94" s="104"/>
      <c r="AF94" s="105"/>
      <c r="AG94" s="105"/>
      <c r="AH94" s="91"/>
      <c r="AI94" s="91"/>
      <c r="AJ94" s="91"/>
    </row>
    <row r="95" spans="14:36" ht="19.5" customHeight="1" thickBot="1">
      <c r="N95" s="40" t="s">
        <v>52</v>
      </c>
      <c r="O95" s="41"/>
      <c r="P95" s="41"/>
      <c r="Q95" s="101"/>
      <c r="R95" s="38"/>
      <c r="S95" s="38"/>
      <c r="T95" s="38"/>
      <c r="U95" s="38"/>
      <c r="V95" s="38"/>
      <c r="W95" s="38"/>
      <c r="X95" s="38"/>
      <c r="Y95" s="38"/>
      <c r="Z95" s="227"/>
      <c r="AA95" s="228"/>
      <c r="AB95" s="228"/>
      <c r="AC95" s="101"/>
      <c r="AD95" s="99"/>
      <c r="AE95" s="99"/>
      <c r="AF95" s="98"/>
      <c r="AG95" s="98"/>
      <c r="AH95" s="99"/>
      <c r="AI95" s="99"/>
      <c r="AJ95" s="99"/>
    </row>
    <row r="96" spans="14:36" ht="19.5" customHeight="1" thickBot="1">
      <c r="N96" s="42" t="s">
        <v>12</v>
      </c>
      <c r="O96" s="43" t="s">
        <v>13</v>
      </c>
      <c r="P96" s="187" t="s">
        <v>20</v>
      </c>
      <c r="Q96" s="188"/>
      <c r="R96" s="189"/>
      <c r="S96" s="190"/>
      <c r="T96" s="190"/>
      <c r="U96" s="168" t="s">
        <v>14</v>
      </c>
      <c r="V96" s="169"/>
      <c r="W96" s="169"/>
      <c r="X96" s="170"/>
      <c r="Y96" s="44"/>
      <c r="Z96" s="44"/>
      <c r="AA96" s="44"/>
      <c r="AB96" s="191"/>
      <c r="AC96" s="191"/>
      <c r="AD96" s="191"/>
      <c r="AE96" s="191"/>
      <c r="AF96" s="191"/>
      <c r="AG96" s="179"/>
      <c r="AH96" s="179"/>
      <c r="AI96" s="179"/>
      <c r="AJ96" s="179"/>
    </row>
    <row r="97" spans="2:36" ht="19.5" customHeight="1" thickTop="1">
      <c r="B97">
        <f t="shared" si="4"/>
      </c>
      <c r="D97">
        <f>IF(COUNTBLANK(A97)=1,"",MID(A97,(FIND("&gt;  ",A97,6)+3),5))</f>
      </c>
      <c r="G97">
        <f t="shared" si="5"/>
      </c>
      <c r="I97">
        <f>IF(COUNTBLANK(F97)=1,"",MID(F97,(FIND("&gt;  ",F97,6)+3),5))</f>
      </c>
      <c r="N97" s="45">
        <v>1</v>
      </c>
      <c r="O97" s="46">
        <v>0.3958333333333333</v>
      </c>
      <c r="P97" s="47">
        <f>B97</f>
      </c>
      <c r="Q97" s="48"/>
      <c r="R97" s="48" t="s">
        <v>16</v>
      </c>
      <c r="S97" s="48"/>
      <c r="T97" s="49">
        <f>D97</f>
      </c>
      <c r="U97" s="171">
        <f>P98</f>
      </c>
      <c r="V97" s="172"/>
      <c r="W97" s="175">
        <f>T98</f>
      </c>
      <c r="X97" s="176"/>
      <c r="Y97" s="44"/>
      <c r="Z97" s="44"/>
      <c r="AA97" s="100"/>
      <c r="AB97" s="44"/>
      <c r="AC97" s="62"/>
      <c r="AD97" s="62"/>
      <c r="AE97" s="62"/>
      <c r="AF97" s="44"/>
      <c r="AG97" s="186"/>
      <c r="AH97" s="186"/>
      <c r="AI97" s="179"/>
      <c r="AJ97" s="179"/>
    </row>
    <row r="98" spans="2:36" ht="19.5" customHeight="1">
      <c r="B98">
        <f t="shared" si="4"/>
      </c>
      <c r="D98">
        <f>IF(COUNTBLANK(A98)=1,"",MID(A98,(FIND("&gt;  ",A98,6)+3),5))</f>
      </c>
      <c r="G98">
        <f t="shared" si="5"/>
      </c>
      <c r="I98">
        <f>IF(COUNTBLANK(F98)=1,"",MID(F98,(FIND("&gt;  ",F98,6)+3),5))</f>
      </c>
      <c r="N98" s="52">
        <v>2</v>
      </c>
      <c r="O98" s="53">
        <v>0.4583333333333333</v>
      </c>
      <c r="P98" s="54">
        <f>B98</f>
      </c>
      <c r="Q98" s="55"/>
      <c r="R98" s="55" t="s">
        <v>16</v>
      </c>
      <c r="S98" s="55"/>
      <c r="T98" s="56">
        <f>D98</f>
      </c>
      <c r="U98" s="192">
        <f>P97</f>
      </c>
      <c r="V98" s="193"/>
      <c r="W98" s="184">
        <f>T97</f>
      </c>
      <c r="X98" s="185"/>
      <c r="Y98" s="44"/>
      <c r="Z98" s="44"/>
      <c r="AA98" s="100"/>
      <c r="AB98" s="44"/>
      <c r="AC98" s="62"/>
      <c r="AD98" s="62"/>
      <c r="AE98" s="62"/>
      <c r="AF98" s="44"/>
      <c r="AG98" s="167"/>
      <c r="AH98" s="167"/>
      <c r="AI98" s="179"/>
      <c r="AJ98" s="179"/>
    </row>
    <row r="99" spans="2:36" ht="19.5" customHeight="1">
      <c r="B99">
        <f t="shared" si="4"/>
      </c>
      <c r="D99">
        <f>IF(COUNTBLANK(A99)=1,"",MID(A99,(FIND("&gt;  ",A99,6)+3),5))</f>
      </c>
      <c r="G99">
        <f t="shared" si="5"/>
      </c>
      <c r="I99">
        <f>IF(COUNTBLANK(F99)=1,"",MID(F99,(FIND("&gt;  ",F99,6)+3),5))</f>
      </c>
      <c r="N99" s="59">
        <v>3</v>
      </c>
      <c r="O99" s="60">
        <v>0.5625</v>
      </c>
      <c r="P99" s="61">
        <f>B99</f>
      </c>
      <c r="Q99" s="62"/>
      <c r="R99" s="62" t="s">
        <v>16</v>
      </c>
      <c r="S99" s="62"/>
      <c r="T99" s="63">
        <f>D99</f>
      </c>
      <c r="U99" s="182">
        <f>P100</f>
      </c>
      <c r="V99" s="183"/>
      <c r="W99" s="184">
        <f>T100</f>
      </c>
      <c r="X99" s="185"/>
      <c r="Y99" s="44"/>
      <c r="Z99" s="44"/>
      <c r="AA99" s="100"/>
      <c r="AB99" s="62"/>
      <c r="AC99" s="62"/>
      <c r="AD99" s="62"/>
      <c r="AE99" s="62"/>
      <c r="AF99" s="62"/>
      <c r="AG99" s="186"/>
      <c r="AH99" s="186"/>
      <c r="AI99" s="179"/>
      <c r="AJ99" s="179"/>
    </row>
    <row r="100" spans="2:36" ht="19.5" customHeight="1" thickBot="1">
      <c r="B100">
        <f t="shared" si="4"/>
      </c>
      <c r="D100">
        <f>IF(COUNTBLANK(A100)=1,"",MID(A100,(FIND("&gt;  ",A100,6)+3),5))</f>
      </c>
      <c r="G100">
        <f t="shared" si="5"/>
      </c>
      <c r="I100">
        <f>IF(COUNTBLANK(F100)=1,"",MID(F100,(FIND("&gt;  ",F100,6)+3),5))</f>
      </c>
      <c r="N100" s="65">
        <v>4</v>
      </c>
      <c r="O100" s="66">
        <v>0.625</v>
      </c>
      <c r="P100" s="67">
        <f>B100</f>
      </c>
      <c r="Q100" s="68"/>
      <c r="R100" s="68" t="s">
        <v>16</v>
      </c>
      <c r="S100" s="68"/>
      <c r="T100" s="69">
        <f>D100</f>
      </c>
      <c r="U100" s="177">
        <f>P99</f>
      </c>
      <c r="V100" s="178"/>
      <c r="W100" s="180">
        <f>T99</f>
      </c>
      <c r="X100" s="181"/>
      <c r="Y100" s="44"/>
      <c r="Z100" s="44"/>
      <c r="AA100" s="100"/>
      <c r="AB100" s="62"/>
      <c r="AC100" s="62"/>
      <c r="AD100" s="62"/>
      <c r="AE100" s="62"/>
      <c r="AF100" s="62"/>
      <c r="AG100" s="167"/>
      <c r="AH100" s="167"/>
      <c r="AI100" s="179"/>
      <c r="AJ100" s="179"/>
    </row>
    <row r="101" spans="26:36" ht="19.5" customHeight="1">
      <c r="Z101" s="104"/>
      <c r="AA101" s="104"/>
      <c r="AB101" s="104"/>
      <c r="AC101" s="104"/>
      <c r="AD101" s="104"/>
      <c r="AE101" s="104"/>
      <c r="AF101" s="105"/>
      <c r="AG101" s="105"/>
      <c r="AH101" s="91"/>
      <c r="AI101" s="91"/>
      <c r="AJ101" s="91"/>
    </row>
    <row r="102" spans="26:36" ht="17.25" customHeight="1" thickBot="1">
      <c r="Z102" s="104"/>
      <c r="AA102" s="104"/>
      <c r="AB102" s="104"/>
      <c r="AC102" s="104"/>
      <c r="AD102" s="104"/>
      <c r="AE102" s="104"/>
      <c r="AF102" s="105"/>
      <c r="AG102" s="105"/>
      <c r="AH102" s="91"/>
      <c r="AI102" s="91"/>
      <c r="AJ102" s="91"/>
    </row>
    <row r="103" spans="14:36" ht="17.25" customHeight="1" thickTop="1">
      <c r="N103" s="197" t="s">
        <v>246</v>
      </c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9"/>
    </row>
    <row r="104" spans="14:36" ht="17.25" customHeight="1" thickBot="1">
      <c r="N104" s="200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2"/>
    </row>
    <row r="105" spans="14:36" ht="17.25" customHeight="1" thickTop="1"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</row>
    <row r="106" spans="14:36" ht="17.25" customHeight="1">
      <c r="N106" s="225" t="s">
        <v>28</v>
      </c>
      <c r="O106" s="225"/>
      <c r="P106" s="225"/>
      <c r="Q106" s="225"/>
      <c r="R106" s="225"/>
      <c r="S106" s="225"/>
      <c r="T106" s="225"/>
      <c r="U106" s="225"/>
      <c r="V106" s="225"/>
      <c r="W106" s="225"/>
      <c r="X106" s="225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</row>
    <row r="107" spans="14:36" ht="17.25" customHeight="1"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</row>
    <row r="108" spans="1:36" ht="17.25" customHeight="1">
      <c r="A108" t="s">
        <v>24</v>
      </c>
      <c r="F108" t="s">
        <v>27</v>
      </c>
      <c r="N108" s="85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</row>
    <row r="109" spans="14:36" ht="17.25" customHeight="1">
      <c r="N109" s="210">
        <v>1</v>
      </c>
      <c r="O109" s="221" t="str">
        <f>A108</f>
        <v>Aブロック1位</v>
      </c>
      <c r="P109" s="222"/>
      <c r="Q109" s="102"/>
      <c r="R109" s="74"/>
      <c r="S109" s="74"/>
      <c r="T109" s="75" t="s">
        <v>34</v>
      </c>
      <c r="U109" s="75"/>
      <c r="V109" s="76"/>
      <c r="W109" s="77" t="s">
        <v>53</v>
      </c>
      <c r="X109" s="77"/>
      <c r="Z109" s="210">
        <v>3</v>
      </c>
      <c r="AA109" s="221" t="str">
        <f>F108</f>
        <v>Aブロック2位</v>
      </c>
      <c r="AB109" s="222"/>
      <c r="AC109" s="102"/>
      <c r="AD109" s="74"/>
      <c r="AE109" s="74"/>
      <c r="AF109" s="75" t="s">
        <v>35</v>
      </c>
      <c r="AG109" s="75"/>
      <c r="AH109" s="83"/>
      <c r="AI109" s="86" t="s">
        <v>54</v>
      </c>
      <c r="AJ109" s="86"/>
    </row>
    <row r="110" spans="1:36" ht="17.25" customHeight="1">
      <c r="A110" t="s">
        <v>26</v>
      </c>
      <c r="F110" t="s">
        <v>25</v>
      </c>
      <c r="N110" s="211"/>
      <c r="O110" s="223"/>
      <c r="P110" s="224"/>
      <c r="Q110" s="102"/>
      <c r="R110" s="74"/>
      <c r="S110" s="74"/>
      <c r="T110" s="212">
        <v>0.5</v>
      </c>
      <c r="U110" s="213"/>
      <c r="V110" s="78"/>
      <c r="W110" s="216"/>
      <c r="X110" s="216"/>
      <c r="Z110" s="211"/>
      <c r="AA110" s="223"/>
      <c r="AB110" s="224"/>
      <c r="AC110" s="102"/>
      <c r="AD110" s="74"/>
      <c r="AE110" s="74"/>
      <c r="AF110" s="212">
        <v>0.4375</v>
      </c>
      <c r="AG110" s="213"/>
      <c r="AH110" s="78"/>
      <c r="AI110" s="226"/>
      <c r="AJ110" s="226"/>
    </row>
    <row r="111" spans="14:36" ht="17.25" customHeight="1">
      <c r="N111" s="210">
        <f>N109+1</f>
        <v>2</v>
      </c>
      <c r="O111" s="206" t="str">
        <f>A110</f>
        <v>Bブロック1位</v>
      </c>
      <c r="P111" s="207"/>
      <c r="Q111" s="87"/>
      <c r="R111" s="79"/>
      <c r="S111" s="79"/>
      <c r="T111" s="214"/>
      <c r="U111" s="215"/>
      <c r="V111" s="80"/>
      <c r="W111" s="216"/>
      <c r="X111" s="216"/>
      <c r="Z111" s="210">
        <f>Z109+1</f>
        <v>4</v>
      </c>
      <c r="AA111" s="221" t="str">
        <f>F110</f>
        <v>Bブロック2位</v>
      </c>
      <c r="AB111" s="222"/>
      <c r="AC111" s="87"/>
      <c r="AD111" s="79"/>
      <c r="AE111" s="79"/>
      <c r="AF111" s="214"/>
      <c r="AG111" s="215"/>
      <c r="AH111" s="80"/>
      <c r="AI111" s="226"/>
      <c r="AJ111" s="226"/>
    </row>
    <row r="112" spans="14:36" ht="17.25" customHeight="1">
      <c r="N112" s="211"/>
      <c r="O112" s="208"/>
      <c r="P112" s="209"/>
      <c r="Q112" s="87"/>
      <c r="R112" s="79"/>
      <c r="S112" s="79"/>
      <c r="T112" s="81"/>
      <c r="U112" s="82"/>
      <c r="V112" s="83"/>
      <c r="W112" s="84"/>
      <c r="X112" s="76"/>
      <c r="Z112" s="211"/>
      <c r="AA112" s="223"/>
      <c r="AB112" s="224"/>
      <c r="AC112" s="87"/>
      <c r="AD112" s="79"/>
      <c r="AE112" s="79"/>
      <c r="AF112" s="81"/>
      <c r="AG112" s="82"/>
      <c r="AH112" s="83"/>
      <c r="AI112" s="84"/>
      <c r="AJ112" s="76"/>
    </row>
    <row r="113" spans="14:36" ht="17.25" customHeight="1">
      <c r="N113" s="85"/>
      <c r="O113" s="87"/>
      <c r="P113" s="87"/>
      <c r="Q113" s="87"/>
      <c r="R113" s="79"/>
      <c r="S113" s="79"/>
      <c r="T113" s="88"/>
      <c r="U113" s="75"/>
      <c r="V113" s="89"/>
      <c r="W113" s="84"/>
      <c r="X113" s="90"/>
      <c r="Y113" s="91"/>
      <c r="Z113" s="85"/>
      <c r="AC113" s="87"/>
      <c r="AD113" s="79"/>
      <c r="AE113" s="79"/>
      <c r="AF113" s="88"/>
      <c r="AG113" s="75"/>
      <c r="AH113" s="89"/>
      <c r="AI113" s="84"/>
      <c r="AJ113" s="90"/>
    </row>
    <row r="114" spans="14:36" ht="17.25" customHeight="1" thickBot="1">
      <c r="N114" s="40"/>
      <c r="O114" s="41"/>
      <c r="P114" s="41"/>
      <c r="Q114" s="101"/>
      <c r="R114" s="38"/>
      <c r="S114" s="38"/>
      <c r="T114" s="38"/>
      <c r="U114" s="38"/>
      <c r="V114" s="38"/>
      <c r="W114" s="38"/>
      <c r="X114" s="38"/>
      <c r="Y114" s="38"/>
      <c r="Z114"/>
      <c r="AA114"/>
      <c r="AB114"/>
      <c r="AC114" s="101"/>
      <c r="AD114" s="38"/>
      <c r="AE114" s="38"/>
      <c r="AF114"/>
      <c r="AG114"/>
      <c r="AH114"/>
      <c r="AI114"/>
      <c r="AJ114"/>
    </row>
    <row r="115" spans="14:36" ht="17.25" customHeight="1" thickBot="1">
      <c r="N115" s="42" t="s">
        <v>22</v>
      </c>
      <c r="O115" s="43" t="s">
        <v>13</v>
      </c>
      <c r="P115" s="203" t="s">
        <v>21</v>
      </c>
      <c r="Q115" s="204"/>
      <c r="R115" s="204"/>
      <c r="S115" s="204"/>
      <c r="T115" s="205"/>
      <c r="U115" s="168" t="s">
        <v>23</v>
      </c>
      <c r="V115" s="169"/>
      <c r="W115" s="169"/>
      <c r="X115" s="170"/>
      <c r="Y115" s="44"/>
      <c r="Z115"/>
      <c r="AA115"/>
      <c r="AB115"/>
      <c r="AC115"/>
      <c r="AD115"/>
      <c r="AE115"/>
      <c r="AF115"/>
      <c r="AG115"/>
      <c r="AH115"/>
      <c r="AI115"/>
      <c r="AJ115"/>
    </row>
    <row r="116" spans="14:36" ht="17.25" customHeight="1" thickTop="1">
      <c r="N116" s="45">
        <v>1</v>
      </c>
      <c r="O116" s="46">
        <f>AF110</f>
        <v>0.4375</v>
      </c>
      <c r="P116" s="47" t="str">
        <f>AA109</f>
        <v>Aブロック2位</v>
      </c>
      <c r="Q116" s="48"/>
      <c r="R116" s="48" t="s">
        <v>16</v>
      </c>
      <c r="S116" s="48"/>
      <c r="T116" s="93" t="str">
        <f>AA111</f>
        <v>Bブロック2位</v>
      </c>
      <c r="U116" s="171" t="str">
        <f>P117</f>
        <v>Aブロック1位</v>
      </c>
      <c r="V116" s="172"/>
      <c r="W116" s="175" t="str">
        <f>T117</f>
        <v>Bブロック1位</v>
      </c>
      <c r="X116" s="176"/>
      <c r="Y116" s="44"/>
      <c r="Z116"/>
      <c r="AA116"/>
      <c r="AB116"/>
      <c r="AC116"/>
      <c r="AD116"/>
      <c r="AE116"/>
      <c r="AF116"/>
      <c r="AG116"/>
      <c r="AH116"/>
      <c r="AI116"/>
      <c r="AJ116"/>
    </row>
    <row r="117" spans="14:36" ht="17.25" customHeight="1" thickBot="1">
      <c r="N117" s="65">
        <v>2</v>
      </c>
      <c r="O117" s="66">
        <f>T110</f>
        <v>0.5</v>
      </c>
      <c r="P117" s="67" t="str">
        <f>O109</f>
        <v>Aブロック1位</v>
      </c>
      <c r="Q117" s="94"/>
      <c r="R117" s="94" t="s">
        <v>16</v>
      </c>
      <c r="S117" s="94"/>
      <c r="T117" s="106" t="str">
        <f>O111</f>
        <v>Bブロック1位</v>
      </c>
      <c r="U117" s="177" t="str">
        <f>P116</f>
        <v>Aブロック2位</v>
      </c>
      <c r="V117" s="178"/>
      <c r="W117" s="180" t="str">
        <f>T116</f>
        <v>Bブロック2位</v>
      </c>
      <c r="X117" s="181"/>
      <c r="Y117" s="44"/>
      <c r="Z117"/>
      <c r="AA117"/>
      <c r="AB117"/>
      <c r="AC117"/>
      <c r="AD117"/>
      <c r="AE117"/>
      <c r="AF117"/>
      <c r="AG117"/>
      <c r="AH117"/>
      <c r="AI117"/>
      <c r="AJ117"/>
    </row>
    <row r="118" spans="14:45" ht="17.25" customHeight="1">
      <c r="N118" s="196" t="s">
        <v>29</v>
      </c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96"/>
      <c r="AK118" s="97"/>
      <c r="AL118" s="97"/>
      <c r="AM118" s="97"/>
      <c r="AN118" s="97"/>
      <c r="AO118" s="97"/>
      <c r="AP118" s="97"/>
      <c r="AQ118" s="97"/>
      <c r="AR118" s="97"/>
      <c r="AS118" s="97"/>
    </row>
    <row r="119" spans="14:45" ht="17.25" customHeight="1"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97"/>
      <c r="AL119" s="97"/>
      <c r="AM119" s="97"/>
      <c r="AN119" s="97"/>
      <c r="AO119" s="97"/>
      <c r="AP119" s="97"/>
      <c r="AQ119" s="97"/>
      <c r="AR119" s="97"/>
      <c r="AS119" s="97"/>
    </row>
    <row r="120" spans="14:36" ht="17.25" customHeight="1"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9"/>
      <c r="AG120" s="39"/>
      <c r="AH120" s="38"/>
      <c r="AI120" s="38"/>
      <c r="AJ120" s="38"/>
    </row>
    <row r="121" spans="14:36" ht="17.25" customHeight="1"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9"/>
      <c r="AG121" s="39"/>
      <c r="AH121" s="38"/>
      <c r="AI121" s="38"/>
      <c r="AJ121" s="38"/>
    </row>
    <row r="122" spans="14:36" ht="17.25" customHeight="1"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9"/>
      <c r="AG122" s="39"/>
      <c r="AH122" s="38"/>
      <c r="AI122" s="38"/>
      <c r="AJ122" s="38"/>
    </row>
    <row r="123" spans="14:36" ht="17.25" customHeight="1"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9"/>
      <c r="AG123" s="39"/>
      <c r="AH123" s="38"/>
      <c r="AI123" s="38"/>
      <c r="AJ123" s="38"/>
    </row>
    <row r="124" spans="14:36" ht="17.25" customHeight="1"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9"/>
      <c r="AG124" s="39"/>
      <c r="AH124" s="38"/>
      <c r="AI124" s="38"/>
      <c r="AJ124" s="38"/>
    </row>
    <row r="125" spans="14:36" ht="17.25" customHeight="1"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9"/>
      <c r="AG125" s="39"/>
      <c r="AH125" s="38"/>
      <c r="AI125" s="38"/>
      <c r="AJ125" s="38"/>
    </row>
    <row r="126" spans="14:36" ht="17.25" customHeight="1"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9"/>
      <c r="AG126" s="39"/>
      <c r="AH126" s="38"/>
      <c r="AI126" s="38"/>
      <c r="AJ126" s="38"/>
    </row>
    <row r="127" spans="14:36" ht="17.25" customHeight="1"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9"/>
      <c r="AG127" s="39"/>
      <c r="AH127" s="38"/>
      <c r="AI127" s="38"/>
      <c r="AJ127" s="38"/>
    </row>
    <row r="128" spans="14:36" ht="17.25" customHeight="1"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9"/>
      <c r="AG128" s="39"/>
      <c r="AH128" s="38"/>
      <c r="AI128" s="38"/>
      <c r="AJ128" s="38"/>
    </row>
    <row r="129" spans="14:36" ht="17.25" customHeight="1"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9"/>
      <c r="AG129" s="39"/>
      <c r="AH129" s="38"/>
      <c r="AI129" s="38"/>
      <c r="AJ129" s="38"/>
    </row>
    <row r="130" spans="14:36" ht="17.25" customHeight="1"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9"/>
      <c r="AG130" s="39"/>
      <c r="AH130" s="38"/>
      <c r="AI130" s="38"/>
      <c r="AJ130" s="38"/>
    </row>
    <row r="131" spans="14:36" ht="17.25" customHeight="1"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9"/>
      <c r="AG131" s="39"/>
      <c r="AH131" s="38"/>
      <c r="AI131" s="38"/>
      <c r="AJ131" s="38"/>
    </row>
    <row r="132" spans="14:36" ht="17.25" customHeight="1"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9"/>
      <c r="AG132" s="39"/>
      <c r="AH132" s="38"/>
      <c r="AI132" s="38"/>
      <c r="AJ132" s="38"/>
    </row>
    <row r="133" spans="14:36" ht="17.25" customHeight="1"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9"/>
      <c r="AG133" s="39"/>
      <c r="AH133" s="38"/>
      <c r="AI133" s="38"/>
      <c r="AJ133" s="38"/>
    </row>
    <row r="134" spans="14:36" ht="17.25" customHeight="1"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9"/>
      <c r="AG134" s="39"/>
      <c r="AH134" s="38"/>
      <c r="AI134" s="38"/>
      <c r="AJ134" s="38"/>
    </row>
    <row r="135" spans="14:36" ht="17.25" customHeight="1"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9"/>
      <c r="AG135" s="39"/>
      <c r="AH135" s="38"/>
      <c r="AI135" s="38"/>
      <c r="AJ135" s="38"/>
    </row>
    <row r="136" spans="14:36" ht="17.25" customHeight="1"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9"/>
      <c r="AG136" s="39"/>
      <c r="AH136" s="38"/>
      <c r="AI136" s="38"/>
      <c r="AJ136" s="38"/>
    </row>
    <row r="137" spans="14:36" ht="17.25" customHeight="1"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9"/>
      <c r="AG137" s="39"/>
      <c r="AH137" s="38"/>
      <c r="AI137" s="38"/>
      <c r="AJ137" s="38"/>
    </row>
    <row r="138" spans="14:36" ht="17.25" customHeight="1"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9"/>
      <c r="AG138" s="39"/>
      <c r="AH138" s="38"/>
      <c r="AI138" s="38"/>
      <c r="AJ138" s="38"/>
    </row>
    <row r="139" spans="14:36" ht="17.25" customHeight="1"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9"/>
      <c r="AG139" s="39"/>
      <c r="AH139" s="38"/>
      <c r="AI139" s="38"/>
      <c r="AJ139" s="38"/>
    </row>
    <row r="140" spans="14:36" ht="17.25" customHeight="1"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9"/>
      <c r="AG140" s="39"/>
      <c r="AH140" s="38"/>
      <c r="AI140" s="38"/>
      <c r="AJ140" s="38"/>
    </row>
    <row r="141" spans="14:36" ht="17.25" customHeight="1"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9"/>
      <c r="AG141" s="39"/>
      <c r="AH141" s="38"/>
      <c r="AI141" s="38"/>
      <c r="AJ141" s="38"/>
    </row>
    <row r="142" spans="14:36" ht="17.25" customHeight="1"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9"/>
      <c r="AG142" s="39"/>
      <c r="AH142" s="38"/>
      <c r="AI142" s="38"/>
      <c r="AJ142" s="38"/>
    </row>
    <row r="143" spans="14:36" ht="17.25" customHeight="1"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9"/>
      <c r="AG143" s="39"/>
      <c r="AH143" s="38"/>
      <c r="AI143" s="38"/>
      <c r="AJ143" s="38"/>
    </row>
    <row r="144" spans="14:36" ht="17.25" customHeight="1"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9"/>
      <c r="AG144" s="39"/>
      <c r="AH144" s="38"/>
      <c r="AI144" s="38"/>
      <c r="AJ144" s="38"/>
    </row>
    <row r="145" spans="14:36" ht="17.25" customHeight="1"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9"/>
      <c r="AG145" s="39"/>
      <c r="AH145" s="38"/>
      <c r="AI145" s="38"/>
      <c r="AJ145" s="38"/>
    </row>
    <row r="146" spans="14:36" ht="17.25" customHeight="1"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9"/>
      <c r="AG146" s="39"/>
      <c r="AH146" s="38"/>
      <c r="AI146" s="38"/>
      <c r="AJ146" s="38"/>
    </row>
    <row r="147" spans="14:36" ht="17.25" customHeight="1"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9"/>
      <c r="AG147" s="39"/>
      <c r="AH147" s="38"/>
      <c r="AI147" s="38"/>
      <c r="AJ147" s="38"/>
    </row>
    <row r="148" spans="14:36" ht="17.25" customHeight="1"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9"/>
      <c r="AG148" s="39"/>
      <c r="AH148" s="38"/>
      <c r="AI148" s="38"/>
      <c r="AJ148" s="38"/>
    </row>
    <row r="149" spans="14:36" ht="17.25" customHeight="1"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9"/>
      <c r="AG149" s="39"/>
      <c r="AH149" s="38"/>
      <c r="AI149" s="38"/>
      <c r="AJ149" s="38"/>
    </row>
    <row r="150" spans="14:36" ht="17.25" customHeight="1"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9"/>
      <c r="AG150" s="39"/>
      <c r="AH150" s="38"/>
      <c r="AI150" s="38"/>
      <c r="AJ150" s="38"/>
    </row>
    <row r="151" spans="14:36" ht="17.25" customHeight="1"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9"/>
      <c r="AG151" s="39"/>
      <c r="AH151" s="38"/>
      <c r="AI151" s="38"/>
      <c r="AJ151" s="38"/>
    </row>
    <row r="152" spans="14:36" ht="17.25" customHeight="1"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9"/>
      <c r="AG152" s="39"/>
      <c r="AH152" s="38"/>
      <c r="AI152" s="38"/>
      <c r="AJ152" s="38"/>
    </row>
    <row r="153" spans="14:36" ht="17.25" customHeight="1"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9"/>
      <c r="AG153" s="39"/>
      <c r="AH153" s="38"/>
      <c r="AI153" s="38"/>
      <c r="AJ153" s="38"/>
    </row>
    <row r="154" spans="14:36" ht="17.25" customHeight="1"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9"/>
      <c r="AG154" s="39"/>
      <c r="AH154" s="38"/>
      <c r="AI154" s="38"/>
      <c r="AJ154" s="38"/>
    </row>
    <row r="155" spans="14:36" ht="17.25" customHeight="1"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9"/>
      <c r="AG155" s="39"/>
      <c r="AH155" s="38"/>
      <c r="AI155" s="38"/>
      <c r="AJ155" s="38"/>
    </row>
    <row r="156" spans="14:36" ht="17.25" customHeight="1"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9"/>
      <c r="AG156" s="39"/>
      <c r="AH156" s="38"/>
      <c r="AI156" s="38"/>
      <c r="AJ156" s="38"/>
    </row>
    <row r="157" spans="14:36" ht="17.25" customHeight="1"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9"/>
      <c r="AG157" s="39"/>
      <c r="AH157" s="38"/>
      <c r="AI157" s="38"/>
      <c r="AJ157" s="38"/>
    </row>
    <row r="158" spans="14:36" ht="17.25" customHeight="1"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9"/>
      <c r="AG158" s="39"/>
      <c r="AH158" s="38"/>
      <c r="AI158" s="38"/>
      <c r="AJ158" s="38"/>
    </row>
    <row r="159" spans="14:36" ht="17.25" customHeight="1"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9"/>
      <c r="AG159" s="39"/>
      <c r="AH159" s="38"/>
      <c r="AI159" s="38"/>
      <c r="AJ159" s="38"/>
    </row>
    <row r="160" spans="14:36" ht="17.25" customHeight="1"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9"/>
      <c r="AG160" s="39"/>
      <c r="AH160" s="38"/>
      <c r="AI160" s="38"/>
      <c r="AJ160" s="38"/>
    </row>
    <row r="161" spans="14:36" ht="17.25" customHeight="1"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9"/>
      <c r="AG161" s="39"/>
      <c r="AH161" s="38"/>
      <c r="AI161" s="38"/>
      <c r="AJ161" s="38"/>
    </row>
    <row r="162" spans="14:36" ht="17.25" customHeight="1"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9"/>
      <c r="AG162" s="39"/>
      <c r="AH162" s="38"/>
      <c r="AI162" s="38"/>
      <c r="AJ162" s="38"/>
    </row>
    <row r="163" spans="14:36" ht="17.25" customHeight="1"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9"/>
      <c r="AG163" s="39"/>
      <c r="AH163" s="38"/>
      <c r="AI163" s="38"/>
      <c r="AJ163" s="38"/>
    </row>
    <row r="164" spans="14:36" ht="17.25" customHeight="1"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9"/>
      <c r="AG164" s="39"/>
      <c r="AH164" s="38"/>
      <c r="AI164" s="38"/>
      <c r="AJ164" s="38"/>
    </row>
    <row r="165" spans="14:36" ht="17.25" customHeight="1"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9"/>
      <c r="AG165" s="39"/>
      <c r="AH165" s="38"/>
      <c r="AI165" s="38"/>
      <c r="AJ165" s="38"/>
    </row>
    <row r="166" spans="14:36" ht="17.25" customHeight="1"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9"/>
      <c r="AG166" s="39"/>
      <c r="AH166" s="38"/>
      <c r="AI166" s="38"/>
      <c r="AJ166" s="38"/>
    </row>
    <row r="167" spans="14:36" ht="17.25" customHeight="1"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9"/>
      <c r="AG167" s="39"/>
      <c r="AH167" s="38"/>
      <c r="AI167" s="38"/>
      <c r="AJ167" s="38"/>
    </row>
    <row r="168" spans="14:36" ht="17.25" customHeight="1"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9"/>
      <c r="AG168" s="39"/>
      <c r="AH168" s="38"/>
      <c r="AI168" s="38"/>
      <c r="AJ168" s="38"/>
    </row>
    <row r="169" spans="14:36" ht="17.25" customHeight="1"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9"/>
      <c r="AG169" s="39"/>
      <c r="AH169" s="38"/>
      <c r="AI169" s="38"/>
      <c r="AJ169" s="38"/>
    </row>
    <row r="170" spans="14:36" ht="17.25" customHeight="1"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9"/>
      <c r="AG170" s="39"/>
      <c r="AH170" s="38"/>
      <c r="AI170" s="38"/>
      <c r="AJ170" s="38"/>
    </row>
    <row r="171" spans="14:36" ht="17.25" customHeight="1"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9"/>
      <c r="AG171" s="39"/>
      <c r="AH171" s="38"/>
      <c r="AI171" s="38"/>
      <c r="AJ171" s="38"/>
    </row>
    <row r="172" spans="14:36" ht="17.25" customHeight="1"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9"/>
      <c r="AG172" s="39"/>
      <c r="AH172" s="38"/>
      <c r="AI172" s="38"/>
      <c r="AJ172" s="38"/>
    </row>
    <row r="173" spans="14:36" ht="17.25" customHeight="1"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9"/>
      <c r="AG173" s="39"/>
      <c r="AH173" s="38"/>
      <c r="AI173" s="38"/>
      <c r="AJ173" s="38"/>
    </row>
    <row r="174" spans="14:36" ht="17.25" customHeight="1"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9"/>
      <c r="AG174" s="39"/>
      <c r="AH174" s="38"/>
      <c r="AI174" s="38"/>
      <c r="AJ174" s="38"/>
    </row>
    <row r="175" spans="14:36" ht="17.25" customHeight="1"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9"/>
      <c r="AG175" s="39"/>
      <c r="AH175" s="38"/>
      <c r="AI175" s="38"/>
      <c r="AJ175" s="38"/>
    </row>
    <row r="176" spans="14:36" ht="17.25" customHeight="1"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9"/>
      <c r="AG176" s="39"/>
      <c r="AH176" s="38"/>
      <c r="AI176" s="38"/>
      <c r="AJ176" s="38"/>
    </row>
    <row r="177" spans="14:36" ht="17.25" customHeight="1"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9"/>
      <c r="AG177" s="39"/>
      <c r="AH177" s="38"/>
      <c r="AI177" s="38"/>
      <c r="AJ177" s="38"/>
    </row>
    <row r="178" spans="14:36" ht="17.25" customHeight="1"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9"/>
      <c r="AG178" s="39"/>
      <c r="AH178" s="38"/>
      <c r="AI178" s="38"/>
      <c r="AJ178" s="38"/>
    </row>
    <row r="179" spans="14:36" ht="17.25" customHeight="1"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9"/>
      <c r="AG179" s="39"/>
      <c r="AH179" s="38"/>
      <c r="AI179" s="38"/>
      <c r="AJ179" s="38"/>
    </row>
    <row r="180" spans="14:36" ht="17.25" customHeight="1"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9"/>
      <c r="AG180" s="39"/>
      <c r="AH180" s="38"/>
      <c r="AI180" s="38"/>
      <c r="AJ180" s="38"/>
    </row>
    <row r="181" spans="14:36" ht="17.25" customHeight="1"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9"/>
      <c r="AG181" s="39"/>
      <c r="AH181" s="38"/>
      <c r="AI181" s="38"/>
      <c r="AJ181" s="38"/>
    </row>
    <row r="182" spans="14:36" ht="17.25" customHeight="1"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9"/>
      <c r="AG182" s="39"/>
      <c r="AH182" s="38"/>
      <c r="AI182" s="38"/>
      <c r="AJ182" s="38"/>
    </row>
    <row r="183" spans="14:36" ht="17.25" customHeight="1"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9"/>
      <c r="AG183" s="39"/>
      <c r="AH183" s="38"/>
      <c r="AI183" s="38"/>
      <c r="AJ183" s="38"/>
    </row>
    <row r="184" spans="14:36" ht="17.25" customHeight="1"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9"/>
      <c r="AG184" s="39"/>
      <c r="AH184" s="38"/>
      <c r="AI184" s="38"/>
      <c r="AJ184" s="38"/>
    </row>
    <row r="185" spans="14:36" ht="17.25" customHeight="1"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9"/>
      <c r="AG185" s="39"/>
      <c r="AH185" s="38"/>
      <c r="AI185" s="38"/>
      <c r="AJ185" s="38"/>
    </row>
    <row r="186" spans="14:36" ht="17.25" customHeight="1"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9"/>
      <c r="AG186" s="39"/>
      <c r="AH186" s="38"/>
      <c r="AI186" s="38"/>
      <c r="AJ186" s="38"/>
    </row>
    <row r="187" spans="14:36" ht="17.25" customHeight="1"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9"/>
      <c r="AG187" s="39"/>
      <c r="AH187" s="38"/>
      <c r="AI187" s="38"/>
      <c r="AJ187" s="38"/>
    </row>
    <row r="188" spans="14:36" ht="17.25" customHeight="1"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9"/>
      <c r="AG188" s="39"/>
      <c r="AH188" s="38"/>
      <c r="AI188" s="38"/>
      <c r="AJ188" s="38"/>
    </row>
    <row r="189" spans="14:36" ht="17.25" customHeight="1"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9"/>
      <c r="AG189" s="39"/>
      <c r="AH189" s="38"/>
      <c r="AI189" s="38"/>
      <c r="AJ189" s="38"/>
    </row>
    <row r="190" spans="14:36" ht="17.25" customHeight="1"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9"/>
      <c r="AG190" s="39"/>
      <c r="AH190" s="38"/>
      <c r="AI190" s="38"/>
      <c r="AJ190" s="38"/>
    </row>
    <row r="191" spans="14:36" ht="17.25" customHeight="1"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9"/>
      <c r="AG191" s="39"/>
      <c r="AH191" s="38"/>
      <c r="AI191" s="38"/>
      <c r="AJ191" s="38"/>
    </row>
    <row r="192" spans="14:36" ht="17.25" customHeight="1"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9"/>
      <c r="AG192" s="39"/>
      <c r="AH192" s="38"/>
      <c r="AI192" s="38"/>
      <c r="AJ192" s="38"/>
    </row>
    <row r="193" spans="14:36" ht="17.25" customHeight="1"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9"/>
      <c r="AG193" s="39"/>
      <c r="AH193" s="38"/>
      <c r="AI193" s="38"/>
      <c r="AJ193" s="38"/>
    </row>
    <row r="194" spans="14:36" ht="17.25" customHeight="1"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9"/>
      <c r="AG194" s="39"/>
      <c r="AH194" s="38"/>
      <c r="AI194" s="38"/>
      <c r="AJ194" s="38"/>
    </row>
  </sheetData>
  <sheetProtection/>
  <mergeCells count="257">
    <mergeCell ref="AG93:AH93"/>
    <mergeCell ref="AI93:AJ93"/>
    <mergeCell ref="AG62:AH62"/>
    <mergeCell ref="AI62:AJ62"/>
    <mergeCell ref="AG65:AH65"/>
    <mergeCell ref="AI65:AJ65"/>
    <mergeCell ref="AG92:AH92"/>
    <mergeCell ref="AI92:AJ92"/>
    <mergeCell ref="AG63:AH63"/>
    <mergeCell ref="AG91:AH91"/>
    <mergeCell ref="AG64:AH64"/>
    <mergeCell ref="P54:T54"/>
    <mergeCell ref="U54:X54"/>
    <mergeCell ref="P61:T61"/>
    <mergeCell ref="U61:X61"/>
    <mergeCell ref="U63:V63"/>
    <mergeCell ref="W63:X63"/>
    <mergeCell ref="U62:V62"/>
    <mergeCell ref="U56:V56"/>
    <mergeCell ref="W56:X56"/>
    <mergeCell ref="U51:V51"/>
    <mergeCell ref="W51:X51"/>
    <mergeCell ref="P47:T47"/>
    <mergeCell ref="U47:X47"/>
    <mergeCell ref="U64:V64"/>
    <mergeCell ref="W64:X64"/>
    <mergeCell ref="U55:V55"/>
    <mergeCell ref="W55:X55"/>
    <mergeCell ref="U57:V57"/>
    <mergeCell ref="W57:X57"/>
    <mergeCell ref="AB47:AF47"/>
    <mergeCell ref="U50:V50"/>
    <mergeCell ref="W50:X50"/>
    <mergeCell ref="U49:V49"/>
    <mergeCell ref="W49:X49"/>
    <mergeCell ref="U48:V48"/>
    <mergeCell ref="W48:X48"/>
    <mergeCell ref="AG47:AJ47"/>
    <mergeCell ref="AG51:AH51"/>
    <mergeCell ref="AI51:AJ51"/>
    <mergeCell ref="AI50:AJ50"/>
    <mergeCell ref="AG49:AH49"/>
    <mergeCell ref="AG48:AH48"/>
    <mergeCell ref="AI48:AJ48"/>
    <mergeCell ref="AI91:AJ91"/>
    <mergeCell ref="Z39:AB39"/>
    <mergeCell ref="P40:T40"/>
    <mergeCell ref="AI49:AJ49"/>
    <mergeCell ref="AG50:AH50"/>
    <mergeCell ref="AI44:AJ44"/>
    <mergeCell ref="U40:X40"/>
    <mergeCell ref="AB40:AF40"/>
    <mergeCell ref="U42:V42"/>
    <mergeCell ref="U44:V44"/>
    <mergeCell ref="AI42:AJ42"/>
    <mergeCell ref="AG43:AH43"/>
    <mergeCell ref="AI43:AJ43"/>
    <mergeCell ref="P33:T33"/>
    <mergeCell ref="U33:X33"/>
    <mergeCell ref="U35:V35"/>
    <mergeCell ref="W35:X35"/>
    <mergeCell ref="U43:V43"/>
    <mergeCell ref="W43:X43"/>
    <mergeCell ref="AG42:AH42"/>
    <mergeCell ref="U90:V90"/>
    <mergeCell ref="W90:X90"/>
    <mergeCell ref="U34:V34"/>
    <mergeCell ref="W34:X34"/>
    <mergeCell ref="U36:V36"/>
    <mergeCell ref="W36:X36"/>
    <mergeCell ref="U37:V37"/>
    <mergeCell ref="W37:X37"/>
    <mergeCell ref="W42:X42"/>
    <mergeCell ref="W44:X44"/>
    <mergeCell ref="U27:V27"/>
    <mergeCell ref="W27:X27"/>
    <mergeCell ref="Z20:AA20"/>
    <mergeCell ref="Z21:AA21"/>
    <mergeCell ref="Z23:AA23"/>
    <mergeCell ref="W30:X30"/>
    <mergeCell ref="P26:T26"/>
    <mergeCell ref="U26:X26"/>
    <mergeCell ref="P21:T21"/>
    <mergeCell ref="U23:X23"/>
    <mergeCell ref="U21:V21"/>
    <mergeCell ref="U20:V20"/>
    <mergeCell ref="P15:T15"/>
    <mergeCell ref="P8:T8"/>
    <mergeCell ref="P11:T11"/>
    <mergeCell ref="N23:O23"/>
    <mergeCell ref="P23:T23"/>
    <mergeCell ref="P17:T17"/>
    <mergeCell ref="P18:T18"/>
    <mergeCell ref="P19:T19"/>
    <mergeCell ref="P20:T20"/>
    <mergeCell ref="P16:T16"/>
    <mergeCell ref="P4:T4"/>
    <mergeCell ref="P5:T5"/>
    <mergeCell ref="P6:T6"/>
    <mergeCell ref="P7:T7"/>
    <mergeCell ref="N13:T13"/>
    <mergeCell ref="P14:T14"/>
    <mergeCell ref="U19:V19"/>
    <mergeCell ref="U14:V14"/>
    <mergeCell ref="U15:V15"/>
    <mergeCell ref="U17:V17"/>
    <mergeCell ref="Z4:AA4"/>
    <mergeCell ref="U3:V3"/>
    <mergeCell ref="U4:V4"/>
    <mergeCell ref="U8:V8"/>
    <mergeCell ref="U5:V5"/>
    <mergeCell ref="U6:V6"/>
    <mergeCell ref="U13:V13"/>
    <mergeCell ref="U18:V18"/>
    <mergeCell ref="Z16:AA16"/>
    <mergeCell ref="Z17:AA17"/>
    <mergeCell ref="Z11:AA11"/>
    <mergeCell ref="Z14:AA14"/>
    <mergeCell ref="Z15:AA15"/>
    <mergeCell ref="Z13:AA13"/>
    <mergeCell ref="U16:V16"/>
    <mergeCell ref="Z18:AA18"/>
    <mergeCell ref="Z3:AA3"/>
    <mergeCell ref="Z7:AA7"/>
    <mergeCell ref="Z8:AA8"/>
    <mergeCell ref="Z9:AA9"/>
    <mergeCell ref="Z10:AA10"/>
    <mergeCell ref="U11:V11"/>
    <mergeCell ref="U7:V7"/>
    <mergeCell ref="Z5:AA5"/>
    <mergeCell ref="Z6:AA6"/>
    <mergeCell ref="U9:V9"/>
    <mergeCell ref="P89:T89"/>
    <mergeCell ref="U89:X89"/>
    <mergeCell ref="AB89:AF89"/>
    <mergeCell ref="AG89:AJ89"/>
    <mergeCell ref="Z19:AA19"/>
    <mergeCell ref="N1:AJ1"/>
    <mergeCell ref="N3:T3"/>
    <mergeCell ref="P9:T9"/>
    <mergeCell ref="P10:T10"/>
    <mergeCell ref="U10:V10"/>
    <mergeCell ref="U117:V117"/>
    <mergeCell ref="W117:X117"/>
    <mergeCell ref="AI63:AJ63"/>
    <mergeCell ref="AB61:AF61"/>
    <mergeCell ref="AG61:AJ61"/>
    <mergeCell ref="Z88:AB88"/>
    <mergeCell ref="AG90:AH90"/>
    <mergeCell ref="AI90:AJ90"/>
    <mergeCell ref="U91:V91"/>
    <mergeCell ref="W91:X91"/>
    <mergeCell ref="Z95:AB95"/>
    <mergeCell ref="U68:X68"/>
    <mergeCell ref="AB23:AF23"/>
    <mergeCell ref="AG23:AJ23"/>
    <mergeCell ref="Z46:AB46"/>
    <mergeCell ref="U29:V29"/>
    <mergeCell ref="W29:X29"/>
    <mergeCell ref="U28:V28"/>
    <mergeCell ref="W28:X28"/>
    <mergeCell ref="U30:V30"/>
    <mergeCell ref="AI64:AJ64"/>
    <mergeCell ref="AA111:AB112"/>
    <mergeCell ref="N106:AJ107"/>
    <mergeCell ref="AF110:AG111"/>
    <mergeCell ref="AI110:AJ111"/>
    <mergeCell ref="N109:N110"/>
    <mergeCell ref="O109:P110"/>
    <mergeCell ref="Z109:Z110"/>
    <mergeCell ref="N111:N112"/>
    <mergeCell ref="AA109:AB110"/>
    <mergeCell ref="Z74:AB74"/>
    <mergeCell ref="P82:T82"/>
    <mergeCell ref="U70:V70"/>
    <mergeCell ref="W70:X70"/>
    <mergeCell ref="U72:V72"/>
    <mergeCell ref="W72:X72"/>
    <mergeCell ref="U78:V78"/>
    <mergeCell ref="W71:X71"/>
    <mergeCell ref="P75:T75"/>
    <mergeCell ref="U75:X75"/>
    <mergeCell ref="P68:T68"/>
    <mergeCell ref="U71:V71"/>
    <mergeCell ref="U69:V69"/>
    <mergeCell ref="W69:X69"/>
    <mergeCell ref="W62:X62"/>
    <mergeCell ref="U65:V65"/>
    <mergeCell ref="W65:X65"/>
    <mergeCell ref="N118:AJ119"/>
    <mergeCell ref="U116:V116"/>
    <mergeCell ref="W116:X116"/>
    <mergeCell ref="N103:AJ104"/>
    <mergeCell ref="P115:T115"/>
    <mergeCell ref="U115:X115"/>
    <mergeCell ref="O111:P112"/>
    <mergeCell ref="Z111:Z112"/>
    <mergeCell ref="T110:U111"/>
    <mergeCell ref="W110:X111"/>
    <mergeCell ref="AG77:AH77"/>
    <mergeCell ref="AI77:AJ77"/>
    <mergeCell ref="AG75:AJ75"/>
    <mergeCell ref="U76:V76"/>
    <mergeCell ref="W76:X76"/>
    <mergeCell ref="AG76:AH76"/>
    <mergeCell ref="AI76:AJ76"/>
    <mergeCell ref="U77:V77"/>
    <mergeCell ref="W77:X77"/>
    <mergeCell ref="AB75:AF75"/>
    <mergeCell ref="AI78:AJ78"/>
    <mergeCell ref="U79:V79"/>
    <mergeCell ref="W79:X79"/>
    <mergeCell ref="AG79:AH79"/>
    <mergeCell ref="AI79:AJ79"/>
    <mergeCell ref="W78:X78"/>
    <mergeCell ref="U83:V83"/>
    <mergeCell ref="W83:X83"/>
    <mergeCell ref="U82:X82"/>
    <mergeCell ref="U84:V84"/>
    <mergeCell ref="W84:X84"/>
    <mergeCell ref="AG78:AH78"/>
    <mergeCell ref="U98:V98"/>
    <mergeCell ref="W98:X98"/>
    <mergeCell ref="U85:V85"/>
    <mergeCell ref="W85:X85"/>
    <mergeCell ref="U86:V86"/>
    <mergeCell ref="W86:X86"/>
    <mergeCell ref="U92:V92"/>
    <mergeCell ref="W92:X92"/>
    <mergeCell ref="U93:V93"/>
    <mergeCell ref="W93:X93"/>
    <mergeCell ref="W97:X97"/>
    <mergeCell ref="AG97:AH97"/>
    <mergeCell ref="AI97:AJ97"/>
    <mergeCell ref="P96:T96"/>
    <mergeCell ref="U96:X96"/>
    <mergeCell ref="AB96:AF96"/>
    <mergeCell ref="AG96:AJ96"/>
    <mergeCell ref="U97:V97"/>
    <mergeCell ref="AI100:AJ100"/>
    <mergeCell ref="U99:V99"/>
    <mergeCell ref="W99:X99"/>
    <mergeCell ref="AG99:AH99"/>
    <mergeCell ref="AI99:AJ99"/>
    <mergeCell ref="U100:V100"/>
    <mergeCell ref="W100:X100"/>
    <mergeCell ref="AG100:AH100"/>
    <mergeCell ref="AG98:AH98"/>
    <mergeCell ref="AG40:AJ40"/>
    <mergeCell ref="U41:V41"/>
    <mergeCell ref="W41:X41"/>
    <mergeCell ref="AG41:AH41"/>
    <mergeCell ref="AI41:AJ41"/>
    <mergeCell ref="AG44:AH44"/>
    <mergeCell ref="AI98:AJ98"/>
    <mergeCell ref="U58:V58"/>
    <mergeCell ref="W58:X58"/>
  </mergeCells>
  <printOptions/>
  <pageMargins left="0.75" right="0.75" top="0.64" bottom="0.63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斎藤浩一</dc:creator>
  <cp:keywords/>
  <dc:description/>
  <cp:lastModifiedBy>SUGENO N.F.C Vivace</cp:lastModifiedBy>
  <cp:lastPrinted>2011-02-02T07:49:59Z</cp:lastPrinted>
  <dcterms:created xsi:type="dcterms:W3CDTF">2009-04-23T14:02:23Z</dcterms:created>
  <dcterms:modified xsi:type="dcterms:W3CDTF">2011-11-04T12:48:37Z</dcterms:modified>
  <cp:category/>
  <cp:version/>
  <cp:contentType/>
  <cp:contentStatus/>
</cp:coreProperties>
</file>